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8800" windowHeight="12435"/>
  </bookViews>
  <sheets>
    <sheet name="Цени" sheetId="4" r:id="rId1"/>
    <sheet name="Описание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I13" i="4" l="1"/>
  <c r="G11" i="4"/>
  <c r="I11" i="4"/>
  <c r="I12" i="4"/>
  <c r="I60" i="4"/>
  <c r="D59" i="4"/>
  <c r="E59" i="4"/>
  <c r="F59" i="4"/>
  <c r="G59" i="4"/>
  <c r="D9" i="4"/>
  <c r="E9" i="4"/>
  <c r="F9" i="4"/>
  <c r="G9" i="4"/>
  <c r="I9" i="4"/>
  <c r="D10" i="4"/>
  <c r="E10" i="4"/>
  <c r="F10" i="4"/>
  <c r="G10" i="4"/>
  <c r="I10" i="4"/>
  <c r="D11" i="4"/>
  <c r="E11" i="4"/>
  <c r="F11" i="4"/>
  <c r="D14" i="4"/>
  <c r="E14" i="4"/>
  <c r="F14" i="4"/>
  <c r="G14" i="4"/>
  <c r="I14" i="4"/>
  <c r="D15" i="4"/>
  <c r="E15" i="4"/>
  <c r="F15" i="4"/>
  <c r="G15" i="4"/>
  <c r="I15" i="4"/>
  <c r="D16" i="4"/>
  <c r="E16" i="4"/>
  <c r="F16" i="4"/>
  <c r="G16" i="4"/>
  <c r="I16" i="4"/>
  <c r="D17" i="4"/>
  <c r="E17" i="4"/>
  <c r="F17" i="4"/>
  <c r="G17" i="4"/>
  <c r="I17" i="4"/>
  <c r="D18" i="4"/>
  <c r="E18" i="4"/>
  <c r="F18" i="4"/>
  <c r="G18" i="4"/>
  <c r="I18" i="4"/>
  <c r="D19" i="4"/>
  <c r="E19" i="4"/>
  <c r="F19" i="4"/>
  <c r="G19" i="4"/>
  <c r="I19" i="4"/>
  <c r="D20" i="4"/>
  <c r="E20" i="4"/>
  <c r="F20" i="4"/>
  <c r="G20" i="4"/>
  <c r="I20" i="4"/>
  <c r="D21" i="4"/>
  <c r="E21" i="4"/>
  <c r="F21" i="4"/>
  <c r="G21" i="4"/>
  <c r="I21" i="4"/>
  <c r="D22" i="4"/>
  <c r="E22" i="4"/>
  <c r="F22" i="4"/>
  <c r="G22" i="4"/>
  <c r="I22" i="4"/>
  <c r="D23" i="4"/>
  <c r="E23" i="4"/>
  <c r="F23" i="4"/>
  <c r="G23" i="4"/>
  <c r="I23" i="4"/>
  <c r="D24" i="4"/>
  <c r="E24" i="4"/>
  <c r="F24" i="4"/>
  <c r="G24" i="4"/>
  <c r="I24" i="4"/>
  <c r="D30" i="4"/>
  <c r="E30" i="4"/>
  <c r="G30" i="4"/>
  <c r="I30" i="4"/>
  <c r="D31" i="4"/>
  <c r="E31" i="4"/>
  <c r="G31" i="4"/>
  <c r="I31" i="4"/>
  <c r="D32" i="4"/>
  <c r="E32" i="4"/>
  <c r="G32" i="4"/>
  <c r="I32" i="4"/>
  <c r="D33" i="4"/>
  <c r="E33" i="4"/>
  <c r="G33" i="4"/>
  <c r="H33" i="4"/>
  <c r="D34" i="4"/>
  <c r="E34" i="4"/>
  <c r="G34" i="4"/>
  <c r="I34" i="4"/>
  <c r="D35" i="4"/>
  <c r="E35" i="4"/>
  <c r="G35" i="4"/>
  <c r="I35" i="4"/>
  <c r="D36" i="4"/>
  <c r="E36" i="4"/>
  <c r="F36" i="4"/>
  <c r="G36" i="4"/>
  <c r="D37" i="4"/>
  <c r="E37" i="4"/>
  <c r="F37" i="4"/>
  <c r="G37" i="4"/>
  <c r="D38" i="4"/>
  <c r="E38" i="4"/>
  <c r="G38" i="4"/>
  <c r="I38" i="4"/>
  <c r="D39" i="4"/>
  <c r="E39" i="4"/>
  <c r="F39" i="4"/>
  <c r="G39" i="4"/>
  <c r="D40" i="4"/>
  <c r="E40" i="4"/>
  <c r="F40" i="4"/>
  <c r="G40" i="4"/>
  <c r="D41" i="4"/>
  <c r="E41" i="4"/>
  <c r="G41" i="4"/>
  <c r="I41" i="4"/>
  <c r="D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I46" i="4"/>
  <c r="D47" i="4"/>
  <c r="E47" i="4"/>
  <c r="F47" i="4"/>
  <c r="G47" i="4"/>
  <c r="I47" i="4"/>
  <c r="D48" i="4"/>
  <c r="E48" i="4"/>
  <c r="F48" i="4"/>
  <c r="G48" i="4"/>
  <c r="I48" i="4"/>
  <c r="D49" i="4"/>
  <c r="E49" i="4"/>
  <c r="F49" i="4"/>
  <c r="G49" i="4"/>
  <c r="I49" i="4"/>
  <c r="D50" i="4"/>
  <c r="E50" i="4"/>
  <c r="F50" i="4"/>
  <c r="G50" i="4"/>
  <c r="I50" i="4"/>
  <c r="D51" i="4"/>
  <c r="E51" i="4"/>
  <c r="F51" i="4"/>
  <c r="G51" i="4"/>
  <c r="I51" i="4"/>
  <c r="D52" i="4"/>
  <c r="E52" i="4"/>
  <c r="F52" i="4"/>
  <c r="G52" i="4"/>
  <c r="D53" i="4"/>
  <c r="E53" i="4"/>
  <c r="F53" i="4"/>
  <c r="G53" i="4"/>
  <c r="I52" i="4"/>
  <c r="D61" i="4"/>
  <c r="E61" i="4"/>
  <c r="F61" i="4"/>
  <c r="G61" i="4"/>
  <c r="I61" i="4"/>
  <c r="D62" i="4"/>
  <c r="E62" i="4"/>
  <c r="F62" i="4"/>
  <c r="G62" i="4"/>
  <c r="I62" i="4"/>
  <c r="D63" i="4"/>
  <c r="E63" i="4"/>
  <c r="F63" i="4"/>
  <c r="G63" i="4"/>
  <c r="I63" i="4"/>
  <c r="D65" i="4"/>
  <c r="E65" i="4"/>
  <c r="F65" i="4"/>
  <c r="G65" i="4"/>
  <c r="I65" i="4"/>
  <c r="D66" i="4"/>
  <c r="E66" i="4"/>
  <c r="F66" i="4"/>
  <c r="G66" i="4"/>
  <c r="I66" i="4"/>
  <c r="D69" i="4"/>
  <c r="E69" i="4"/>
  <c r="F69" i="4"/>
  <c r="G69" i="4"/>
  <c r="I69" i="4"/>
  <c r="D70" i="4"/>
  <c r="E70" i="4"/>
  <c r="F70" i="4"/>
  <c r="G70" i="4"/>
  <c r="I70" i="4"/>
  <c r="D71" i="4"/>
  <c r="E71" i="4"/>
  <c r="F71" i="4"/>
  <c r="G71" i="4"/>
  <c r="I71" i="4"/>
  <c r="D72" i="4"/>
  <c r="E72" i="4"/>
  <c r="F72" i="4"/>
  <c r="G72" i="4"/>
  <c r="I72" i="4"/>
  <c r="D75" i="4"/>
  <c r="E75" i="4"/>
  <c r="F75" i="4"/>
  <c r="G75" i="4"/>
  <c r="I75" i="4"/>
  <c r="D76" i="4"/>
  <c r="E76" i="4"/>
  <c r="F76" i="4"/>
  <c r="G76" i="4"/>
  <c r="I76" i="4"/>
  <c r="D77" i="4"/>
  <c r="E77" i="4"/>
  <c r="F77" i="4"/>
  <c r="G77" i="4"/>
  <c r="I77" i="4"/>
  <c r="D78" i="4"/>
  <c r="E78" i="4"/>
  <c r="F78" i="4"/>
  <c r="G78" i="4"/>
  <c r="I78" i="4"/>
  <c r="D79" i="4"/>
  <c r="E79" i="4"/>
  <c r="F79" i="4"/>
  <c r="G79" i="4"/>
  <c r="I79" i="4"/>
  <c r="D82" i="4"/>
  <c r="E82" i="4"/>
  <c r="F82" i="4"/>
  <c r="G82" i="4"/>
  <c r="I82" i="4"/>
  <c r="D83" i="4"/>
  <c r="E83" i="4"/>
  <c r="F83" i="4"/>
  <c r="G83" i="4"/>
  <c r="I83" i="4"/>
  <c r="D84" i="4"/>
  <c r="E84" i="4"/>
  <c r="F84" i="4"/>
  <c r="G84" i="4"/>
  <c r="I84" i="4"/>
  <c r="D86" i="4"/>
  <c r="E86" i="4"/>
  <c r="F86" i="4"/>
  <c r="G86" i="4"/>
  <c r="I86" i="4"/>
  <c r="I33" i="4"/>
</calcChain>
</file>

<file path=xl/sharedStrings.xml><?xml version="1.0" encoding="utf-8"?>
<sst xmlns="http://schemas.openxmlformats.org/spreadsheetml/2006/main" count="385" uniqueCount="146">
  <si>
    <t>Етаж</t>
  </si>
  <si>
    <t xml:space="preserve">Под- </t>
  </si>
  <si>
    <t>Застроена площ</t>
  </si>
  <si>
    <t>Площ общи части</t>
  </si>
  <si>
    <t>Площ тераси</t>
  </si>
  <si>
    <t>Обща площ</t>
  </si>
  <si>
    <t>Цена кв.м без ДДС</t>
  </si>
  <si>
    <t>обект</t>
  </si>
  <si>
    <t>Съдържание</t>
  </si>
  <si>
    <t>№</t>
  </si>
  <si>
    <t>А.  ПОДЗЕМЕН ПАРКИНГ</t>
  </si>
  <si>
    <t>сутерен</t>
  </si>
  <si>
    <t>Гараж 1</t>
  </si>
  <si>
    <t>Гараж 2</t>
  </si>
  <si>
    <t>Гараж 8</t>
  </si>
  <si>
    <t>Гараж 12</t>
  </si>
  <si>
    <t>Гараж 13</t>
  </si>
  <si>
    <t>Гараж 14</t>
  </si>
  <si>
    <t>Гараж 15</t>
  </si>
  <si>
    <t>Гараж 16</t>
  </si>
  <si>
    <t>Гараж 17</t>
  </si>
  <si>
    <t>Гараж 18</t>
  </si>
  <si>
    <t>Гараж 19</t>
  </si>
  <si>
    <t>Гараж 20</t>
  </si>
  <si>
    <t>Гараж 21</t>
  </si>
  <si>
    <t>Гараж 22</t>
  </si>
  <si>
    <t>Магазин № 1</t>
  </si>
  <si>
    <t>"</t>
  </si>
  <si>
    <t>Магазин № 2</t>
  </si>
  <si>
    <t>Магазин № 3</t>
  </si>
  <si>
    <t>Магазин № 4</t>
  </si>
  <si>
    <t>Магазин № 5</t>
  </si>
  <si>
    <t>Банска винарна</t>
  </si>
  <si>
    <t>Нощно заведение</t>
  </si>
  <si>
    <t>партер</t>
  </si>
  <si>
    <t>Стълбище нощно зав.</t>
  </si>
  <si>
    <t>Общо нощно заведение:</t>
  </si>
  <si>
    <t>Процедури спа център</t>
  </si>
  <si>
    <t>Спа център пл.басейн</t>
  </si>
  <si>
    <t>Общо спа център:</t>
  </si>
  <si>
    <t>Обслужващо помещ.</t>
  </si>
  <si>
    <t>Ресторант подготовка</t>
  </si>
  <si>
    <t xml:space="preserve">Ресторант </t>
  </si>
  <si>
    <t>Іетаж</t>
  </si>
  <si>
    <t>Ресторант</t>
  </si>
  <si>
    <t>Общо ресторант:</t>
  </si>
  <si>
    <t>Лоби бар</t>
  </si>
  <si>
    <t>Бутик № 1</t>
  </si>
  <si>
    <t>Бутик № 2</t>
  </si>
  <si>
    <t>Бутик № 3</t>
  </si>
  <si>
    <t>Бутик № 4</t>
  </si>
  <si>
    <t>Бутик № 5</t>
  </si>
  <si>
    <t>Бутик № 6</t>
  </si>
  <si>
    <t>І етаж</t>
  </si>
  <si>
    <t>Офис № 1</t>
  </si>
  <si>
    <t>ап.2</t>
  </si>
  <si>
    <t>1сп.,дневна, сан.възел</t>
  </si>
  <si>
    <t>ст.3</t>
  </si>
  <si>
    <t>ст.4</t>
  </si>
  <si>
    <t>ст.5</t>
  </si>
  <si>
    <t>ст.6</t>
  </si>
  <si>
    <t>ст.7</t>
  </si>
  <si>
    <t>ст.8</t>
  </si>
  <si>
    <t>ст.9</t>
  </si>
  <si>
    <t>ст.10</t>
  </si>
  <si>
    <t>ап.11</t>
  </si>
  <si>
    <t>ап.12</t>
  </si>
  <si>
    <t>ап.13</t>
  </si>
  <si>
    <t>ап.14</t>
  </si>
  <si>
    <t>Конгресен център</t>
  </si>
  <si>
    <t>ІІ етаж</t>
  </si>
  <si>
    <t>ап.17</t>
  </si>
  <si>
    <t>ст.18</t>
  </si>
  <si>
    <t>ст.19</t>
  </si>
  <si>
    <t>ст.20</t>
  </si>
  <si>
    <t>ст.21</t>
  </si>
  <si>
    <t>ст.22</t>
  </si>
  <si>
    <t>ст.23</t>
  </si>
  <si>
    <t>ст.24</t>
  </si>
  <si>
    <t>ст.25</t>
  </si>
  <si>
    <t>ап.26</t>
  </si>
  <si>
    <t>ап.27</t>
  </si>
  <si>
    <t>ап.28</t>
  </si>
  <si>
    <t>ап.29</t>
  </si>
  <si>
    <t>ап.30</t>
  </si>
  <si>
    <t>президентски</t>
  </si>
  <si>
    <t>ап.31</t>
  </si>
  <si>
    <t>ап.32</t>
  </si>
  <si>
    <t>Детска занималня</t>
  </si>
  <si>
    <t>ІІІ етаж</t>
  </si>
  <si>
    <t>ап.35</t>
  </si>
  <si>
    <t>ст.36</t>
  </si>
  <si>
    <t>ст.37</t>
  </si>
  <si>
    <t>ст.38</t>
  </si>
  <si>
    <t>ст.39</t>
  </si>
  <si>
    <t>ст.40</t>
  </si>
  <si>
    <t>ст.41</t>
  </si>
  <si>
    <t>ап.42</t>
  </si>
  <si>
    <t>ап.43</t>
  </si>
  <si>
    <t>2сп.,дневна, сан.възел</t>
  </si>
  <si>
    <t>ап.44</t>
  </si>
  <si>
    <t>ап.45</t>
  </si>
  <si>
    <t>ап.47</t>
  </si>
  <si>
    <t>ап.48</t>
  </si>
  <si>
    <t>ІV етаж</t>
  </si>
  <si>
    <t>ап.52</t>
  </si>
  <si>
    <t>ст.53</t>
  </si>
  <si>
    <t>ст.54</t>
  </si>
  <si>
    <t>ст.55</t>
  </si>
  <si>
    <t>ст.56</t>
  </si>
  <si>
    <t>ст.57</t>
  </si>
  <si>
    <t>ст.58</t>
  </si>
  <si>
    <t>ап.59</t>
  </si>
  <si>
    <t>ап.60</t>
  </si>
  <si>
    <t>ап.61</t>
  </si>
  <si>
    <t>ап.62</t>
  </si>
  <si>
    <t>ап.64</t>
  </si>
  <si>
    <t>ап.65</t>
  </si>
  <si>
    <t>V етаж</t>
  </si>
  <si>
    <t>ап.68</t>
  </si>
  <si>
    <t>ап.69</t>
  </si>
  <si>
    <t>ап.73</t>
  </si>
  <si>
    <t>ап.74</t>
  </si>
  <si>
    <t>ап.75</t>
  </si>
  <si>
    <t>VІ етаж</t>
  </si>
  <si>
    <t>Панорамно заведение</t>
  </si>
  <si>
    <t>Б.  АПАРТАМЕНТЕН ХОТЕЛ "ВРИС"</t>
  </si>
  <si>
    <t>Цена без ДДС</t>
  </si>
  <si>
    <t>планина</t>
  </si>
  <si>
    <t>планина и море</t>
  </si>
  <si>
    <t>море</t>
  </si>
  <si>
    <t>море и плаж</t>
  </si>
  <si>
    <t>1 спалня, сан.възел</t>
  </si>
  <si>
    <t>1 сп.,дневна, сан.възел</t>
  </si>
  <si>
    <t>3 спални, дневна с трапезария и кухн. бокс, 2 бани с WC и отделно WC</t>
  </si>
  <si>
    <t>дневната е с кухн. бокс</t>
  </si>
  <si>
    <t>1 сп., дневна, сан.възел</t>
  </si>
  <si>
    <t>с кухненски бокс</t>
  </si>
  <si>
    <t>не се продава</t>
  </si>
  <si>
    <t>Забележки</t>
  </si>
  <si>
    <t>с обзавеждане</t>
  </si>
  <si>
    <t>Гараж 9</t>
  </si>
  <si>
    <t>-</t>
  </si>
  <si>
    <t>Гараж 10</t>
  </si>
  <si>
    <t>Посочените цени са без ДДС с обзавеждане</t>
  </si>
  <si>
    <t>Промоционална ценова листа  2015г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</si>
</sst>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[$€-2]\ #,##0"/>
    <numFmt numFmtId="173" formatCode="[$€-2]\ #,##0.00"/>
  </numFmts>
  <fonts count="14" x14ac:knownFonts="1">
    <font>
      <sz val="10"/>
      <name val="Arial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3"/>
      <name val="Calibri"/>
      <family val="2"/>
      <charset val="204"/>
    </font>
    <font>
      <sz val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6">
    <xf numFmtId="0" fontId="0" fillId="0" borderId="0" xfId="0"/>
    <xf numFmtId="49" fontId="0" fillId="0" borderId="0" xfId="0" applyNumberFormat="1"/>
    <xf numFmtId="49" fontId="2" fillId="0" borderId="1" xfId="0" applyNumberFormat="1" applyFont="1" applyBorder="1" applyAlignment="1">
      <alignment horizontal="center"/>
    </xf>
    <xf numFmtId="49" fontId="3" fillId="0" borderId="2" xfId="0" applyNumberFormat="1" applyFont="1" applyBorder="1"/>
    <xf numFmtId="49" fontId="4" fillId="0" borderId="2" xfId="0" applyNumberFormat="1" applyFont="1" applyBorder="1"/>
    <xf numFmtId="49" fontId="3" fillId="0" borderId="3" xfId="0" applyNumberFormat="1" applyFont="1" applyBorder="1" applyAlignment="1">
      <alignment horizontal="center" vertical="distributed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/>
    </xf>
    <xf numFmtId="49" fontId="6" fillId="0" borderId="8" xfId="1" applyNumberFormat="1" applyFont="1" applyBorder="1" applyAlignment="1">
      <alignment horizontal="center"/>
    </xf>
    <xf numFmtId="49" fontId="6" fillId="0" borderId="9" xfId="1" applyNumberFormat="1" applyFont="1" applyBorder="1" applyAlignment="1">
      <alignment horizontal="center"/>
    </xf>
    <xf numFmtId="49" fontId="7" fillId="0" borderId="10" xfId="1" applyNumberFormat="1" applyFont="1" applyBorder="1" applyAlignment="1">
      <alignment horizontal="center"/>
    </xf>
    <xf numFmtId="0" fontId="7" fillId="0" borderId="0" xfId="1" applyFont="1"/>
    <xf numFmtId="49" fontId="6" fillId="0" borderId="11" xfId="1" applyNumberFormat="1" applyFont="1" applyBorder="1" applyAlignment="1">
      <alignment horizontal="center"/>
    </xf>
    <xf numFmtId="49" fontId="6" fillId="0" borderId="12" xfId="1" applyNumberFormat="1" applyFont="1" applyBorder="1" applyAlignment="1">
      <alignment horizontal="center"/>
    </xf>
    <xf numFmtId="49" fontId="6" fillId="0" borderId="13" xfId="1" applyNumberFormat="1" applyFont="1" applyBorder="1" applyAlignment="1">
      <alignment horizontal="center"/>
    </xf>
    <xf numFmtId="49" fontId="7" fillId="0" borderId="14" xfId="1" applyNumberFormat="1" applyFont="1" applyBorder="1"/>
    <xf numFmtId="1" fontId="7" fillId="0" borderId="6" xfId="1" applyNumberFormat="1" applyFont="1" applyBorder="1" applyAlignment="1">
      <alignment horizontal="center" vertical="center"/>
    </xf>
    <xf numFmtId="1" fontId="7" fillId="0" borderId="15" xfId="1" applyNumberFormat="1" applyFont="1" applyBorder="1" applyAlignment="1">
      <alignment horizontal="center" vertical="center"/>
    </xf>
    <xf numFmtId="1" fontId="7" fillId="0" borderId="16" xfId="1" applyNumberFormat="1" applyFont="1" applyBorder="1" applyAlignment="1">
      <alignment horizontal="center" vertical="center"/>
    </xf>
    <xf numFmtId="1" fontId="7" fillId="0" borderId="7" xfId="1" applyNumberFormat="1" applyFont="1" applyBorder="1" applyAlignment="1">
      <alignment horizontal="center" vertical="center"/>
    </xf>
    <xf numFmtId="1" fontId="7" fillId="0" borderId="17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49" fontId="7" fillId="0" borderId="18" xfId="1" applyNumberFormat="1" applyFont="1" applyBorder="1" applyAlignment="1">
      <alignment horizontal="center"/>
    </xf>
    <xf numFmtId="49" fontId="7" fillId="0" borderId="8" xfId="1" applyNumberFormat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3" fontId="6" fillId="0" borderId="20" xfId="1" applyNumberFormat="1" applyFont="1" applyBorder="1" applyAlignment="1">
      <alignment horizontal="center"/>
    </xf>
    <xf numFmtId="172" fontId="6" fillId="0" borderId="21" xfId="1" applyNumberFormat="1" applyFont="1" applyBorder="1"/>
    <xf numFmtId="49" fontId="7" fillId="0" borderId="5" xfId="1" applyNumberFormat="1" applyFont="1" applyBorder="1" applyAlignment="1">
      <alignment horizontal="center"/>
    </xf>
    <xf numFmtId="0" fontId="7" fillId="0" borderId="22" xfId="1" applyFont="1" applyBorder="1"/>
    <xf numFmtId="2" fontId="7" fillId="0" borderId="22" xfId="1" applyNumberFormat="1" applyFont="1" applyBorder="1"/>
    <xf numFmtId="2" fontId="7" fillId="0" borderId="22" xfId="1" applyNumberFormat="1" applyFont="1" applyBorder="1" applyAlignment="1">
      <alignment horizontal="center"/>
    </xf>
    <xf numFmtId="2" fontId="6" fillId="0" borderId="22" xfId="1" applyNumberFormat="1" applyFont="1" applyBorder="1"/>
    <xf numFmtId="172" fontId="6" fillId="0" borderId="22" xfId="1" applyNumberFormat="1" applyFont="1" applyBorder="1"/>
    <xf numFmtId="172" fontId="6" fillId="0" borderId="23" xfId="1" applyNumberFormat="1" applyFont="1" applyBorder="1"/>
    <xf numFmtId="49" fontId="7" fillId="0" borderId="4" xfId="1" applyNumberFormat="1" applyFont="1" applyBorder="1" applyAlignment="1">
      <alignment horizontal="center"/>
    </xf>
    <xf numFmtId="0" fontId="7" fillId="0" borderId="5" xfId="1" applyFont="1" applyBorder="1"/>
    <xf numFmtId="2" fontId="7" fillId="0" borderId="5" xfId="1" applyNumberFormat="1" applyFont="1" applyBorder="1"/>
    <xf numFmtId="2" fontId="7" fillId="0" borderId="5" xfId="1" applyNumberFormat="1" applyFont="1" applyBorder="1" applyAlignment="1">
      <alignment horizontal="center"/>
    </xf>
    <xf numFmtId="2" fontId="6" fillId="0" borderId="5" xfId="1" applyNumberFormat="1" applyFont="1" applyBorder="1"/>
    <xf numFmtId="172" fontId="6" fillId="0" borderId="5" xfId="1" applyNumberFormat="1" applyFont="1" applyBorder="1"/>
    <xf numFmtId="172" fontId="6" fillId="0" borderId="24" xfId="1" applyNumberFormat="1" applyFont="1" applyBorder="1"/>
    <xf numFmtId="49" fontId="7" fillId="0" borderId="6" xfId="1" applyNumberFormat="1" applyFont="1" applyBorder="1" applyAlignment="1">
      <alignment horizontal="center"/>
    </xf>
    <xf numFmtId="49" fontId="7" fillId="0" borderId="7" xfId="1" applyNumberFormat="1" applyFont="1" applyBorder="1" applyAlignment="1">
      <alignment horizontal="center"/>
    </xf>
    <xf numFmtId="0" fontId="7" fillId="0" borderId="7" xfId="1" applyFont="1" applyBorder="1"/>
    <xf numFmtId="2" fontId="7" fillId="0" borderId="7" xfId="1" applyNumberFormat="1" applyFont="1" applyBorder="1"/>
    <xf numFmtId="2" fontId="7" fillId="0" borderId="7" xfId="1" applyNumberFormat="1" applyFont="1" applyBorder="1" applyAlignment="1">
      <alignment horizontal="center"/>
    </xf>
    <xf numFmtId="2" fontId="6" fillId="0" borderId="7" xfId="1" applyNumberFormat="1" applyFont="1" applyBorder="1"/>
    <xf numFmtId="172" fontId="6" fillId="0" borderId="7" xfId="1" applyNumberFormat="1" applyFont="1" applyBorder="1"/>
    <xf numFmtId="172" fontId="6" fillId="0" borderId="25" xfId="1" applyNumberFormat="1" applyFont="1" applyBorder="1"/>
    <xf numFmtId="49" fontId="7" fillId="0" borderId="15" xfId="1" applyNumberFormat="1" applyFont="1" applyBorder="1" applyAlignment="1">
      <alignment horizontal="center"/>
    </xf>
    <xf numFmtId="49" fontId="7" fillId="0" borderId="16" xfId="1" applyNumberFormat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49" fontId="7" fillId="0" borderId="26" xfId="1" applyNumberFormat="1" applyFont="1" applyBorder="1" applyAlignment="1">
      <alignment horizontal="center"/>
    </xf>
    <xf numFmtId="172" fontId="6" fillId="0" borderId="20" xfId="1" applyNumberFormat="1" applyFont="1" applyBorder="1"/>
    <xf numFmtId="49" fontId="7" fillId="0" borderId="22" xfId="1" applyNumberFormat="1" applyFont="1" applyBorder="1" applyAlignment="1">
      <alignment horizontal="center"/>
    </xf>
    <xf numFmtId="172" fontId="6" fillId="0" borderId="27" xfId="1" applyNumberFormat="1" applyFont="1" applyBorder="1"/>
    <xf numFmtId="172" fontId="6" fillId="0" borderId="28" xfId="1" applyNumberFormat="1" applyFont="1" applyBorder="1"/>
    <xf numFmtId="172" fontId="6" fillId="0" borderId="29" xfId="1" applyNumberFormat="1" applyFont="1" applyBorder="1"/>
    <xf numFmtId="172" fontId="6" fillId="0" borderId="30" xfId="1" applyNumberFormat="1" applyFont="1" applyBorder="1"/>
    <xf numFmtId="0" fontId="7" fillId="0" borderId="8" xfId="1" applyFont="1" applyBorder="1"/>
    <xf numFmtId="2" fontId="7" fillId="0" borderId="8" xfId="1" applyNumberFormat="1" applyFont="1" applyBorder="1"/>
    <xf numFmtId="2" fontId="7" fillId="0" borderId="8" xfId="1" applyNumberFormat="1" applyFont="1" applyBorder="1" applyAlignment="1">
      <alignment horizontal="center"/>
    </xf>
    <xf numFmtId="2" fontId="6" fillId="0" borderId="8" xfId="1" applyNumberFormat="1" applyFont="1" applyBorder="1"/>
    <xf numFmtId="172" fontId="6" fillId="0" borderId="19" xfId="1" applyNumberFormat="1" applyFont="1" applyBorder="1" applyAlignment="1">
      <alignment horizontal="right"/>
    </xf>
    <xf numFmtId="172" fontId="6" fillId="0" borderId="31" xfId="1" applyNumberFormat="1" applyFont="1" applyBorder="1"/>
    <xf numFmtId="49" fontId="7" fillId="0" borderId="32" xfId="1" applyNumberFormat="1" applyFont="1" applyBorder="1" applyAlignment="1">
      <alignment horizontal="center"/>
    </xf>
    <xf numFmtId="49" fontId="7" fillId="0" borderId="13" xfId="1" applyNumberFormat="1" applyFont="1" applyBorder="1" applyAlignment="1">
      <alignment horizontal="center"/>
    </xf>
    <xf numFmtId="0" fontId="7" fillId="0" borderId="13" xfId="1" applyFont="1" applyBorder="1"/>
    <xf numFmtId="2" fontId="7" fillId="0" borderId="13" xfId="1" applyNumberFormat="1" applyFont="1" applyBorder="1" applyAlignment="1">
      <alignment horizontal="center"/>
    </xf>
    <xf numFmtId="2" fontId="6" fillId="0" borderId="13" xfId="1" applyNumberFormat="1" applyFont="1" applyBorder="1" applyAlignment="1">
      <alignment horizontal="center"/>
    </xf>
    <xf numFmtId="172" fontId="6" fillId="0" borderId="33" xfId="1" applyNumberFormat="1" applyFont="1" applyBorder="1" applyAlignment="1">
      <alignment horizontal="right"/>
    </xf>
    <xf numFmtId="172" fontId="6" fillId="0" borderId="34" xfId="1" applyNumberFormat="1" applyFont="1" applyBorder="1"/>
    <xf numFmtId="2" fontId="6" fillId="0" borderId="5" xfId="1" applyNumberFormat="1" applyFont="1" applyBorder="1" applyAlignment="1">
      <alignment horizontal="center"/>
    </xf>
    <xf numFmtId="172" fontId="6" fillId="0" borderId="29" xfId="1" applyNumberFormat="1" applyFont="1" applyBorder="1" applyAlignment="1">
      <alignment horizontal="right"/>
    </xf>
    <xf numFmtId="0" fontId="7" fillId="0" borderId="26" xfId="1" applyFont="1" applyBorder="1"/>
    <xf numFmtId="2" fontId="7" fillId="0" borderId="26" xfId="1" applyNumberFormat="1" applyFont="1" applyBorder="1"/>
    <xf numFmtId="2" fontId="6" fillId="0" borderId="26" xfId="1" applyNumberFormat="1" applyFont="1" applyBorder="1"/>
    <xf numFmtId="172" fontId="6" fillId="0" borderId="35" xfId="1" applyNumberFormat="1" applyFont="1" applyBorder="1" applyAlignment="1">
      <alignment horizontal="right"/>
    </xf>
    <xf numFmtId="2" fontId="6" fillId="0" borderId="22" xfId="1" applyNumberFormat="1" applyFont="1" applyBorder="1" applyAlignment="1">
      <alignment horizontal="center"/>
    </xf>
    <xf numFmtId="172" fontId="6" fillId="0" borderId="27" xfId="1" applyNumberFormat="1" applyFont="1" applyBorder="1" applyAlignment="1">
      <alignment horizontal="right"/>
    </xf>
    <xf numFmtId="0" fontId="7" fillId="0" borderId="8" xfId="1" applyFont="1" applyBorder="1" applyAlignment="1">
      <alignment horizontal="center"/>
    </xf>
    <xf numFmtId="172" fontId="6" fillId="0" borderId="19" xfId="1" applyNumberFormat="1" applyFont="1" applyBorder="1"/>
    <xf numFmtId="172" fontId="6" fillId="0" borderId="33" xfId="1" applyNumberFormat="1" applyFont="1" applyBorder="1"/>
    <xf numFmtId="49" fontId="7" fillId="0" borderId="1" xfId="1" applyNumberFormat="1" applyFont="1" applyBorder="1" applyAlignment="1">
      <alignment horizontal="center"/>
    </xf>
    <xf numFmtId="49" fontId="7" fillId="0" borderId="2" xfId="1" applyNumberFormat="1" applyFont="1" applyBorder="1"/>
    <xf numFmtId="2" fontId="7" fillId="0" borderId="2" xfId="1" applyNumberFormat="1" applyFont="1" applyBorder="1"/>
    <xf numFmtId="2" fontId="6" fillId="0" borderId="2" xfId="1" applyNumberFormat="1" applyFont="1" applyBorder="1"/>
    <xf numFmtId="172" fontId="6" fillId="0" borderId="2" xfId="1" applyNumberFormat="1" applyFont="1" applyBorder="1"/>
    <xf numFmtId="172" fontId="6" fillId="0" borderId="3" xfId="1" applyNumberFormat="1" applyFont="1" applyBorder="1"/>
    <xf numFmtId="49" fontId="7" fillId="0" borderId="4" xfId="1" applyNumberFormat="1" applyFont="1" applyBorder="1"/>
    <xf numFmtId="49" fontId="7" fillId="0" borderId="5" xfId="1" applyNumberFormat="1" applyFont="1" applyBorder="1"/>
    <xf numFmtId="172" fontId="6" fillId="0" borderId="17" xfId="1" applyNumberFormat="1" applyFont="1" applyBorder="1" applyAlignment="1">
      <alignment horizontal="right"/>
    </xf>
    <xf numFmtId="0" fontId="7" fillId="0" borderId="2" xfId="1" applyFont="1" applyBorder="1" applyAlignment="1">
      <alignment horizontal="center"/>
    </xf>
    <xf numFmtId="172" fontId="6" fillId="0" borderId="36" xfId="1" applyNumberFormat="1" applyFont="1" applyBorder="1"/>
    <xf numFmtId="172" fontId="6" fillId="0" borderId="37" xfId="1" applyNumberFormat="1" applyFont="1" applyBorder="1"/>
    <xf numFmtId="1" fontId="7" fillId="0" borderId="25" xfId="1" applyNumberFormat="1" applyFont="1" applyBorder="1" applyAlignment="1">
      <alignment horizontal="center" vertical="center"/>
    </xf>
    <xf numFmtId="3" fontId="7" fillId="0" borderId="17" xfId="1" applyNumberFormat="1" applyFont="1" applyBorder="1" applyAlignment="1">
      <alignment horizontal="center"/>
    </xf>
    <xf numFmtId="3" fontId="7" fillId="0" borderId="25" xfId="1" applyNumberFormat="1" applyFont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/>
    </xf>
    <xf numFmtId="49" fontId="8" fillId="0" borderId="7" xfId="1" applyNumberFormat="1" applyFont="1" applyBorder="1" applyAlignment="1">
      <alignment horizontal="center"/>
    </xf>
    <xf numFmtId="0" fontId="8" fillId="0" borderId="0" xfId="1" applyFont="1"/>
    <xf numFmtId="49" fontId="8" fillId="0" borderId="4" xfId="1" applyNumberFormat="1" applyFont="1" applyBorder="1" applyAlignment="1">
      <alignment horizontal="center"/>
    </xf>
    <xf numFmtId="49" fontId="8" fillId="0" borderId="5" xfId="1" applyNumberFormat="1" applyFont="1" applyBorder="1" applyAlignment="1">
      <alignment horizontal="center"/>
    </xf>
    <xf numFmtId="0" fontId="8" fillId="0" borderId="5" xfId="1" applyFont="1" applyBorder="1"/>
    <xf numFmtId="2" fontId="8" fillId="0" borderId="5" xfId="1" applyNumberFormat="1" applyFont="1" applyBorder="1"/>
    <xf numFmtId="2" fontId="9" fillId="0" borderId="5" xfId="1" applyNumberFormat="1" applyFont="1" applyBorder="1"/>
    <xf numFmtId="172" fontId="9" fillId="0" borderId="5" xfId="1" applyNumberFormat="1" applyFont="1" applyBorder="1"/>
    <xf numFmtId="2" fontId="8" fillId="0" borderId="5" xfId="1" applyNumberFormat="1" applyFont="1" applyBorder="1" applyAlignment="1">
      <alignment horizontal="center"/>
    </xf>
    <xf numFmtId="172" fontId="9" fillId="0" borderId="24" xfId="1" applyNumberFormat="1" applyFont="1" applyBorder="1"/>
    <xf numFmtId="0" fontId="8" fillId="0" borderId="26" xfId="1" applyFont="1" applyBorder="1"/>
    <xf numFmtId="2" fontId="8" fillId="0" borderId="26" xfId="1" applyNumberFormat="1" applyFont="1" applyBorder="1"/>
    <xf numFmtId="2" fontId="8" fillId="0" borderId="26" xfId="1" applyNumberFormat="1" applyFont="1" applyBorder="1" applyAlignment="1">
      <alignment horizontal="center"/>
    </xf>
    <xf numFmtId="2" fontId="9" fillId="0" borderId="26" xfId="1" applyNumberFormat="1" applyFont="1" applyBorder="1"/>
    <xf numFmtId="172" fontId="9" fillId="0" borderId="35" xfId="1" applyNumberFormat="1" applyFont="1" applyBorder="1"/>
    <xf numFmtId="172" fontId="9" fillId="0" borderId="25" xfId="1" applyNumberFormat="1" applyFont="1" applyBorder="1"/>
    <xf numFmtId="172" fontId="9" fillId="0" borderId="29" xfId="1" applyNumberFormat="1" applyFont="1" applyBorder="1"/>
    <xf numFmtId="173" fontId="7" fillId="2" borderId="1" xfId="1" applyNumberFormat="1" applyFont="1" applyFill="1" applyBorder="1"/>
    <xf numFmtId="172" fontId="7" fillId="2" borderId="38" xfId="1" applyNumberFormat="1" applyFont="1" applyFill="1" applyBorder="1"/>
    <xf numFmtId="0" fontId="6" fillId="2" borderId="21" xfId="1" applyFont="1" applyFill="1" applyBorder="1"/>
    <xf numFmtId="173" fontId="6" fillId="2" borderId="39" xfId="1" applyNumberFormat="1" applyFont="1" applyFill="1" applyBorder="1"/>
    <xf numFmtId="172" fontId="7" fillId="2" borderId="3" xfId="1" applyNumberFormat="1" applyFont="1" applyFill="1" applyBorder="1"/>
    <xf numFmtId="172" fontId="7" fillId="2" borderId="40" xfId="1" applyNumberFormat="1" applyFont="1" applyFill="1" applyBorder="1"/>
    <xf numFmtId="172" fontId="6" fillId="2" borderId="1" xfId="1" applyNumberFormat="1" applyFont="1" applyFill="1" applyBorder="1"/>
    <xf numFmtId="172" fontId="6" fillId="2" borderId="3" xfId="1" applyNumberFormat="1" applyFont="1" applyFill="1" applyBorder="1"/>
    <xf numFmtId="172" fontId="6" fillId="2" borderId="40" xfId="1" applyNumberFormat="1" applyFont="1" applyFill="1" applyBorder="1"/>
    <xf numFmtId="172" fontId="6" fillId="2" borderId="38" xfId="1" applyNumberFormat="1" applyFont="1" applyFill="1" applyBorder="1"/>
    <xf numFmtId="172" fontId="7" fillId="2" borderId="1" xfId="1" applyNumberFormat="1" applyFont="1" applyFill="1" applyBorder="1"/>
    <xf numFmtId="49" fontId="8" fillId="0" borderId="41" xfId="1" applyNumberFormat="1" applyFont="1" applyBorder="1" applyAlignment="1">
      <alignment horizontal="center"/>
    </xf>
    <xf numFmtId="49" fontId="8" fillId="0" borderId="42" xfId="1" applyNumberFormat="1" applyFont="1" applyBorder="1" applyAlignment="1">
      <alignment horizontal="center"/>
    </xf>
    <xf numFmtId="49" fontId="7" fillId="0" borderId="41" xfId="1" applyNumberFormat="1" applyFont="1" applyBorder="1" applyAlignment="1">
      <alignment horizontal="center"/>
    </xf>
    <xf numFmtId="49" fontId="7" fillId="0" borderId="42" xfId="1" applyNumberFormat="1" applyFont="1" applyBorder="1" applyAlignment="1">
      <alignment horizontal="center"/>
    </xf>
    <xf numFmtId="49" fontId="8" fillId="0" borderId="32" xfId="1" applyNumberFormat="1" applyFont="1" applyBorder="1" applyAlignment="1">
      <alignment horizontal="center"/>
    </xf>
    <xf numFmtId="49" fontId="7" fillId="0" borderId="18" xfId="1" applyNumberFormat="1" applyFont="1" applyBorder="1" applyAlignment="1">
      <alignment horizontal="left"/>
    </xf>
    <xf numFmtId="49" fontId="6" fillId="0" borderId="8" xfId="1" applyNumberFormat="1" applyFont="1" applyBorder="1" applyAlignment="1">
      <alignment horizontal="left"/>
    </xf>
    <xf numFmtId="0" fontId="7" fillId="0" borderId="20" xfId="1" applyFont="1" applyBorder="1"/>
    <xf numFmtId="2" fontId="7" fillId="0" borderId="20" xfId="1" applyNumberFormat="1" applyFont="1" applyBorder="1"/>
    <xf numFmtId="2" fontId="6" fillId="0" borderId="20" xfId="1" applyNumberFormat="1" applyFont="1" applyBorder="1"/>
    <xf numFmtId="0" fontId="7" fillId="0" borderId="4" xfId="1" applyFont="1" applyBorder="1" applyAlignment="1">
      <alignment horizontal="left"/>
    </xf>
    <xf numFmtId="0" fontId="7" fillId="0" borderId="4" xfId="1" applyFont="1" applyBorder="1" applyAlignment="1">
      <alignment horizontal="center"/>
    </xf>
    <xf numFmtId="0" fontId="7" fillId="0" borderId="13" xfId="1" applyFont="1" applyBorder="1" applyAlignment="1">
      <alignment horizontal="right"/>
    </xf>
    <xf numFmtId="2" fontId="7" fillId="0" borderId="5" xfId="1" applyNumberFormat="1" applyFont="1" applyBorder="1" applyAlignment="1">
      <alignment horizontal="right"/>
    </xf>
    <xf numFmtId="2" fontId="6" fillId="0" borderId="5" xfId="1" applyNumberFormat="1" applyFont="1" applyBorder="1" applyAlignment="1">
      <alignment horizontal="right"/>
    </xf>
    <xf numFmtId="172" fontId="7" fillId="2" borderId="43" xfId="1" applyNumberFormat="1" applyFont="1" applyFill="1" applyBorder="1" applyAlignment="1">
      <alignment horizontal="center"/>
    </xf>
    <xf numFmtId="172" fontId="7" fillId="2" borderId="44" xfId="1" applyNumberFormat="1" applyFont="1" applyFill="1" applyBorder="1" applyAlignment="1">
      <alignment horizontal="center"/>
    </xf>
    <xf numFmtId="173" fontId="7" fillId="2" borderId="45" xfId="1" applyNumberFormat="1" applyFont="1" applyFill="1" applyBorder="1"/>
    <xf numFmtId="172" fontId="6" fillId="2" borderId="60" xfId="1" applyNumberFormat="1" applyFont="1" applyFill="1" applyBorder="1" applyAlignment="1">
      <alignment horizontal="center"/>
    </xf>
    <xf numFmtId="172" fontId="6" fillId="2" borderId="43" xfId="1" applyNumberFormat="1" applyFont="1" applyFill="1" applyBorder="1" applyAlignment="1">
      <alignment horizontal="center"/>
    </xf>
    <xf numFmtId="172" fontId="6" fillId="2" borderId="44" xfId="1" applyNumberFormat="1" applyFont="1" applyFill="1" applyBorder="1" applyAlignment="1">
      <alignment horizontal="center"/>
    </xf>
    <xf numFmtId="172" fontId="7" fillId="2" borderId="43" xfId="1" applyNumberFormat="1" applyFont="1" applyFill="1" applyBorder="1" applyAlignment="1">
      <alignment horizontal="center"/>
    </xf>
    <xf numFmtId="172" fontId="7" fillId="2" borderId="58" xfId="1" applyNumberFormat="1" applyFont="1" applyFill="1" applyBorder="1" applyAlignment="1">
      <alignment horizontal="center"/>
    </xf>
    <xf numFmtId="172" fontId="7" fillId="2" borderId="59" xfId="1" applyNumberFormat="1" applyFont="1" applyFill="1" applyBorder="1" applyAlignment="1">
      <alignment horizontal="center"/>
    </xf>
    <xf numFmtId="172" fontId="6" fillId="0" borderId="44" xfId="1" applyNumberFormat="1" applyFont="1" applyBorder="1" applyAlignment="1">
      <alignment horizontal="center"/>
    </xf>
    <xf numFmtId="172" fontId="6" fillId="0" borderId="43" xfId="1" applyNumberFormat="1" applyFont="1" applyBorder="1" applyAlignment="1">
      <alignment horizontal="center"/>
    </xf>
    <xf numFmtId="172" fontId="6" fillId="2" borderId="58" xfId="1" applyNumberFormat="1" applyFont="1" applyFill="1" applyBorder="1" applyAlignment="1">
      <alignment horizontal="center"/>
    </xf>
    <xf numFmtId="172" fontId="6" fillId="2" borderId="59" xfId="1" applyNumberFormat="1" applyFont="1" applyFill="1" applyBorder="1" applyAlignment="1">
      <alignment horizontal="center"/>
    </xf>
    <xf numFmtId="9" fontId="6" fillId="2" borderId="48" xfId="1" applyNumberFormat="1" applyFont="1" applyFill="1" applyBorder="1" applyAlignment="1">
      <alignment horizontal="center" vertical="center" wrapText="1"/>
    </xf>
    <xf numFmtId="9" fontId="6" fillId="2" borderId="49" xfId="1" applyNumberFormat="1" applyFont="1" applyFill="1" applyBorder="1" applyAlignment="1">
      <alignment horizontal="center" vertical="center" wrapText="1"/>
    </xf>
    <xf numFmtId="9" fontId="6" fillId="2" borderId="50" xfId="1" applyNumberFormat="1" applyFont="1" applyFill="1" applyBorder="1" applyAlignment="1">
      <alignment horizontal="center" vertical="center" wrapText="1"/>
    </xf>
    <xf numFmtId="9" fontId="6" fillId="2" borderId="36" xfId="1" applyNumberFormat="1" applyFont="1" applyFill="1" applyBorder="1" applyAlignment="1">
      <alignment horizontal="center" vertical="center" wrapText="1"/>
    </xf>
    <xf numFmtId="9" fontId="6" fillId="2" borderId="40" xfId="1" applyNumberFormat="1" applyFont="1" applyFill="1" applyBorder="1" applyAlignment="1">
      <alignment horizontal="center" vertical="center" wrapText="1"/>
    </xf>
    <xf numFmtId="9" fontId="6" fillId="2" borderId="38" xfId="1" applyNumberFormat="1" applyFont="1" applyFill="1" applyBorder="1" applyAlignment="1">
      <alignment horizontal="center" vertical="center" wrapText="1"/>
    </xf>
    <xf numFmtId="0" fontId="7" fillId="2" borderId="58" xfId="1" applyFont="1" applyFill="1" applyBorder="1" applyAlignment="1">
      <alignment horizontal="center" vertical="center"/>
    </xf>
    <xf numFmtId="0" fontId="7" fillId="2" borderId="59" xfId="1" applyFont="1" applyFill="1" applyBorder="1" applyAlignment="1">
      <alignment horizontal="center" vertical="center"/>
    </xf>
    <xf numFmtId="172" fontId="7" fillId="2" borderId="1" xfId="1" applyNumberFormat="1" applyFont="1" applyFill="1" applyBorder="1" applyAlignment="1">
      <alignment horizontal="center"/>
    </xf>
    <xf numFmtId="172" fontId="7" fillId="2" borderId="3" xfId="1" applyNumberFormat="1" applyFont="1" applyFill="1" applyBorder="1" applyAlignment="1">
      <alignment horizontal="center"/>
    </xf>
    <xf numFmtId="172" fontId="8" fillId="2" borderId="44" xfId="1" applyNumberFormat="1" applyFont="1" applyFill="1" applyBorder="1" applyAlignment="1">
      <alignment horizontal="center"/>
    </xf>
    <xf numFmtId="172" fontId="8" fillId="2" borderId="43" xfId="1" applyNumberFormat="1" applyFont="1" applyFill="1" applyBorder="1" applyAlignment="1">
      <alignment horizontal="center"/>
    </xf>
    <xf numFmtId="172" fontId="7" fillId="2" borderId="60" xfId="1" applyNumberFormat="1" applyFont="1" applyFill="1" applyBorder="1" applyAlignment="1">
      <alignment horizontal="center" vertical="center"/>
    </xf>
    <xf numFmtId="172" fontId="7" fillId="2" borderId="61" xfId="1" applyNumberFormat="1" applyFont="1" applyFill="1" applyBorder="1" applyAlignment="1">
      <alignment horizontal="center" vertical="center"/>
    </xf>
    <xf numFmtId="172" fontId="7" fillId="2" borderId="62" xfId="1" applyNumberFormat="1" applyFont="1" applyFill="1" applyBorder="1" applyAlignment="1">
      <alignment horizontal="center" vertical="center"/>
    </xf>
    <xf numFmtId="172" fontId="7" fillId="2" borderId="63" xfId="1" applyNumberFormat="1" applyFont="1" applyFill="1" applyBorder="1" applyAlignment="1">
      <alignment horizontal="center" vertical="center"/>
    </xf>
    <xf numFmtId="172" fontId="7" fillId="2" borderId="44" xfId="1" applyNumberFormat="1" applyFont="1" applyFill="1" applyBorder="1" applyAlignment="1">
      <alignment horizontal="center"/>
    </xf>
    <xf numFmtId="172" fontId="8" fillId="2" borderId="58" xfId="1" applyNumberFormat="1" applyFont="1" applyFill="1" applyBorder="1" applyAlignment="1">
      <alignment horizontal="center"/>
    </xf>
    <xf numFmtId="172" fontId="8" fillId="2" borderId="59" xfId="1" applyNumberFormat="1" applyFont="1" applyFill="1" applyBorder="1" applyAlignment="1">
      <alignment horizontal="center"/>
    </xf>
    <xf numFmtId="173" fontId="7" fillId="2" borderId="1" xfId="1" applyNumberFormat="1" applyFont="1" applyFill="1" applyBorder="1" applyAlignment="1">
      <alignment horizontal="center"/>
    </xf>
    <xf numFmtId="173" fontId="7" fillId="2" borderId="3" xfId="1" applyNumberFormat="1" applyFont="1" applyFill="1" applyBorder="1" applyAlignment="1">
      <alignment horizontal="center"/>
    </xf>
    <xf numFmtId="172" fontId="7" fillId="2" borderId="39" xfId="1" applyNumberFormat="1" applyFont="1" applyFill="1" applyBorder="1" applyAlignment="1">
      <alignment horizontal="center"/>
    </xf>
    <xf numFmtId="172" fontId="7" fillId="2" borderId="21" xfId="1" applyNumberFormat="1" applyFont="1" applyFill="1" applyBorder="1" applyAlignment="1">
      <alignment horizontal="center"/>
    </xf>
    <xf numFmtId="0" fontId="6" fillId="2" borderId="39" xfId="1" applyFont="1" applyFill="1" applyBorder="1" applyAlignment="1">
      <alignment horizontal="center"/>
    </xf>
    <xf numFmtId="0" fontId="6" fillId="2" borderId="21" xfId="1" applyFont="1" applyFill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7" fillId="0" borderId="11" xfId="1" applyFont="1" applyBorder="1" applyAlignment="1">
      <alignment vertical="center" wrapText="1"/>
    </xf>
    <xf numFmtId="0" fontId="7" fillId="0" borderId="13" xfId="1" applyFont="1" applyBorder="1" applyAlignment="1">
      <alignment vertical="center" wrapText="1"/>
    </xf>
    <xf numFmtId="49" fontId="6" fillId="0" borderId="28" xfId="1" applyNumberFormat="1" applyFont="1" applyBorder="1" applyAlignment="1">
      <alignment horizontal="center" vertical="center" wrapText="1"/>
    </xf>
    <xf numFmtId="49" fontId="6" fillId="0" borderId="34" xfId="1" applyNumberFormat="1" applyFont="1" applyBorder="1" applyAlignment="1">
      <alignment horizontal="center" vertical="center" wrapText="1"/>
    </xf>
    <xf numFmtId="49" fontId="6" fillId="0" borderId="54" xfId="1" applyNumberFormat="1" applyFont="1" applyBorder="1" applyAlignment="1">
      <alignment horizontal="center" vertical="center" wrapText="1"/>
    </xf>
    <xf numFmtId="49" fontId="6" fillId="0" borderId="46" xfId="1" applyNumberFormat="1" applyFont="1" applyBorder="1" applyAlignment="1">
      <alignment horizontal="center" vertical="center" wrapText="1"/>
    </xf>
    <xf numFmtId="49" fontId="6" fillId="0" borderId="47" xfId="1" applyNumberFormat="1" applyFont="1" applyBorder="1" applyAlignment="1">
      <alignment horizontal="center" vertical="center" wrapText="1"/>
    </xf>
    <xf numFmtId="49" fontId="6" fillId="0" borderId="33" xfId="1" applyNumberFormat="1" applyFont="1" applyBorder="1" applyAlignment="1">
      <alignment horizontal="center" vertical="center" wrapText="1"/>
    </xf>
    <xf numFmtId="173" fontId="7" fillId="2" borderId="44" xfId="1" applyNumberFormat="1" applyFont="1" applyFill="1" applyBorder="1" applyAlignment="1">
      <alignment horizontal="center"/>
    </xf>
    <xf numFmtId="173" fontId="7" fillId="2" borderId="43" xfId="1" applyNumberFormat="1" applyFont="1" applyFill="1" applyBorder="1" applyAlignment="1">
      <alignment horizontal="center"/>
    </xf>
    <xf numFmtId="49" fontId="6" fillId="0" borderId="2" xfId="1" applyNumberFormat="1" applyFont="1" applyBorder="1" applyAlignment="1">
      <alignment horizontal="center"/>
    </xf>
    <xf numFmtId="49" fontId="6" fillId="0" borderId="44" xfId="1" applyNumberFormat="1" applyFont="1" applyBorder="1" applyAlignment="1">
      <alignment horizontal="center"/>
    </xf>
    <xf numFmtId="49" fontId="6" fillId="0" borderId="56" xfId="1" applyNumberFormat="1" applyFont="1" applyBorder="1" applyAlignment="1">
      <alignment horizontal="center"/>
    </xf>
    <xf numFmtId="172" fontId="6" fillId="0" borderId="26" xfId="1" applyNumberFormat="1" applyFont="1" applyBorder="1" applyAlignment="1">
      <alignment horizontal="right" vertical="center"/>
    </xf>
    <xf numFmtId="172" fontId="6" fillId="0" borderId="57" xfId="1" applyNumberFormat="1" applyFont="1" applyBorder="1" applyAlignment="1">
      <alignment horizontal="right" vertical="center"/>
    </xf>
    <xf numFmtId="172" fontId="9" fillId="0" borderId="17" xfId="1" applyNumberFormat="1" applyFont="1" applyBorder="1" applyAlignment="1">
      <alignment horizontal="center"/>
    </xf>
    <xf numFmtId="172" fontId="9" fillId="0" borderId="59" xfId="1" applyNumberFormat="1" applyFont="1" applyBorder="1" applyAlignment="1">
      <alignment horizontal="center"/>
    </xf>
    <xf numFmtId="49" fontId="6" fillId="0" borderId="52" xfId="1" applyNumberFormat="1" applyFont="1" applyBorder="1" applyAlignment="1">
      <alignment horizontal="center" vertical="center" textRotation="90"/>
    </xf>
    <xf numFmtId="49" fontId="6" fillId="0" borderId="53" xfId="1" applyNumberFormat="1" applyFont="1" applyBorder="1" applyAlignment="1">
      <alignment horizontal="center" vertical="center" textRotation="90"/>
    </xf>
    <xf numFmtId="49" fontId="6" fillId="0" borderId="32" xfId="1" applyNumberFormat="1" applyFont="1" applyBorder="1" applyAlignment="1">
      <alignment horizontal="center" vertical="center" textRotation="90"/>
    </xf>
    <xf numFmtId="0" fontId="6" fillId="0" borderId="11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wrapText="1"/>
    </xf>
    <xf numFmtId="0" fontId="6" fillId="0" borderId="11" xfId="1" applyFont="1" applyBorder="1" applyAlignment="1">
      <alignment horizontal="center" wrapText="1"/>
    </xf>
    <xf numFmtId="0" fontId="6" fillId="0" borderId="13" xfId="1" applyFont="1" applyBorder="1" applyAlignment="1">
      <alignment horizontal="center" wrapText="1"/>
    </xf>
    <xf numFmtId="0" fontId="6" fillId="0" borderId="11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49" fontId="6" fillId="0" borderId="40" xfId="1" applyNumberFormat="1" applyFont="1" applyBorder="1" applyAlignment="1">
      <alignment horizontal="center"/>
    </xf>
    <xf numFmtId="49" fontId="6" fillId="0" borderId="14" xfId="1" applyNumberFormat="1" applyFont="1" applyBorder="1" applyAlignment="1">
      <alignment horizontal="center"/>
    </xf>
    <xf numFmtId="49" fontId="6" fillId="0" borderId="1" xfId="1" applyNumberFormat="1" applyFont="1" applyBorder="1" applyAlignment="1">
      <alignment horizontal="center"/>
    </xf>
    <xf numFmtId="49" fontId="6" fillId="0" borderId="55" xfId="1" applyNumberFormat="1" applyFont="1" applyBorder="1" applyAlignment="1">
      <alignment horizontal="center"/>
    </xf>
    <xf numFmtId="17" fontId="10" fillId="0" borderId="0" xfId="1" applyNumberFormat="1" applyFont="1" applyAlignment="1">
      <alignment horizontal="center"/>
    </xf>
    <xf numFmtId="49" fontId="6" fillId="0" borderId="9" xfId="1" applyNumberFormat="1" applyFont="1" applyBorder="1" applyAlignment="1">
      <alignment horizontal="center" vertical="center" wrapText="1"/>
    </xf>
    <xf numFmtId="49" fontId="6" fillId="0" borderId="11" xfId="1" applyNumberFormat="1" applyFont="1" applyBorder="1" applyAlignment="1">
      <alignment horizontal="center" vertical="center" wrapText="1"/>
    </xf>
    <xf numFmtId="49" fontId="6" fillId="0" borderId="13" xfId="1" applyNumberFormat="1" applyFont="1" applyBorder="1" applyAlignment="1">
      <alignment horizontal="center" vertical="center" wrapText="1"/>
    </xf>
    <xf numFmtId="49" fontId="6" fillId="0" borderId="9" xfId="1" applyNumberFormat="1" applyFont="1" applyBorder="1" applyAlignment="1">
      <alignment horizontal="center" wrapText="1"/>
    </xf>
    <xf numFmtId="49" fontId="6" fillId="0" borderId="11" xfId="1" applyNumberFormat="1" applyFont="1" applyBorder="1" applyAlignment="1">
      <alignment horizontal="center" wrapText="1"/>
    </xf>
    <xf numFmtId="49" fontId="6" fillId="0" borderId="13" xfId="1" applyNumberFormat="1" applyFont="1" applyBorder="1" applyAlignment="1">
      <alignment horizontal="center" wrapText="1"/>
    </xf>
    <xf numFmtId="0" fontId="11" fillId="0" borderId="0" xfId="1" applyFont="1" applyAlignment="1">
      <alignment horizontal="left"/>
    </xf>
    <xf numFmtId="172" fontId="6" fillId="0" borderId="30" xfId="1" applyNumberFormat="1" applyFont="1" applyBorder="1" applyAlignment="1">
      <alignment horizontal="right" vertical="center"/>
    </xf>
    <xf numFmtId="172" fontId="6" fillId="0" borderId="37" xfId="1" applyNumberFormat="1" applyFont="1" applyBorder="1" applyAlignment="1">
      <alignment horizontal="right" vertical="center"/>
    </xf>
    <xf numFmtId="172" fontId="6" fillId="0" borderId="29" xfId="1" applyNumberFormat="1" applyFont="1" applyBorder="1" applyAlignment="1">
      <alignment horizontal="center"/>
    </xf>
    <xf numFmtId="172" fontId="6" fillId="0" borderId="51" xfId="1" applyNumberFormat="1" applyFont="1" applyBorder="1" applyAlignment="1">
      <alignment horizontal="center"/>
    </xf>
    <xf numFmtId="49" fontId="6" fillId="0" borderId="1" xfId="1" applyNumberFormat="1" applyFont="1" applyBorder="1" applyAlignment="1">
      <alignment horizontal="center" wrapText="1"/>
    </xf>
    <xf numFmtId="49" fontId="6" fillId="0" borderId="55" xfId="1" applyNumberFormat="1" applyFont="1" applyBorder="1" applyAlignment="1">
      <alignment horizontal="center" wrapText="1"/>
    </xf>
    <xf numFmtId="49" fontId="6" fillId="0" borderId="39" xfId="1" applyNumberFormat="1" applyFont="1" applyBorder="1" applyAlignment="1">
      <alignment horizontal="center"/>
    </xf>
    <xf numFmtId="49" fontId="6" fillId="0" borderId="20" xfId="1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64" xfId="0" applyNumberFormat="1" applyFont="1" applyBorder="1" applyAlignment="1">
      <alignment horizontal="center"/>
    </xf>
    <xf numFmtId="49" fontId="2" fillId="0" borderId="65" xfId="0" applyNumberFormat="1" applyFont="1" applyBorder="1" applyAlignment="1">
      <alignment horizontal="center"/>
    </xf>
    <xf numFmtId="49" fontId="2" fillId="0" borderId="61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59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wrapText="1"/>
    </xf>
    <xf numFmtId="49" fontId="2" fillId="0" borderId="51" xfId="0" applyNumberFormat="1" applyFont="1" applyBorder="1" applyAlignment="1">
      <alignment horizontal="center" wrapText="1"/>
    </xf>
    <xf numFmtId="49" fontId="2" fillId="0" borderId="56" xfId="0" applyNumberFormat="1" applyFont="1" applyBorder="1" applyAlignment="1">
      <alignment horizontal="center" wrapText="1"/>
    </xf>
    <xf numFmtId="49" fontId="2" fillId="0" borderId="17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6;&#1072;&#1073;&#1086;&#1090;&#1085;&#1080;\&#1042;&#1056;&#1048;&#1057;\&#1040;&#1087;&#1072;&#1088;&#1090;&#1093;&#1086;&#1090;&#1077;&#1083;%20&#1042;&#1088;&#1080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и с 15%"/>
      <sheetName val="Септември 2007"/>
      <sheetName val="Актуализация сеп'07"/>
      <sheetName val="ЦЕНИ"/>
      <sheetName val="PRICES"/>
      <sheetName val="Таблица за цени"/>
      <sheetName val="Изчислителна 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D12">
            <v>14.48</v>
          </cell>
          <cell r="G12">
            <v>14.346299223171222</v>
          </cell>
          <cell r="J12" t="str">
            <v>-</v>
          </cell>
          <cell r="K12">
            <v>28.826299223171223</v>
          </cell>
        </row>
        <row r="13">
          <cell r="D13">
            <v>13.78</v>
          </cell>
          <cell r="G13">
            <v>13.652763473074943</v>
          </cell>
          <cell r="J13" t="str">
            <v>-</v>
          </cell>
          <cell r="K13">
            <v>27.432763473074942</v>
          </cell>
        </row>
        <row r="19">
          <cell r="D19">
            <v>14.35</v>
          </cell>
          <cell r="G19">
            <v>14.217482876973797</v>
          </cell>
          <cell r="J19" t="str">
            <v>-</v>
          </cell>
          <cell r="K19">
            <v>28.567482876973799</v>
          </cell>
        </row>
        <row r="23">
          <cell r="D23">
            <v>19.48</v>
          </cell>
          <cell r="G23">
            <v>19.300126009573241</v>
          </cell>
          <cell r="J23" t="str">
            <v>-</v>
          </cell>
          <cell r="K23">
            <v>38.780126009573237</v>
          </cell>
        </row>
        <row r="24">
          <cell r="D24">
            <v>19.399999999999999</v>
          </cell>
          <cell r="G24">
            <v>19.220847931239838</v>
          </cell>
          <cell r="J24" t="str">
            <v>-</v>
          </cell>
          <cell r="K24">
            <v>38.620847931239837</v>
          </cell>
        </row>
        <row r="25">
          <cell r="D25">
            <v>13.7</v>
          </cell>
          <cell r="G25">
            <v>13.573485394741533</v>
          </cell>
          <cell r="J25" t="str">
            <v>-</v>
          </cell>
          <cell r="K25">
            <v>27.273485394741535</v>
          </cell>
        </row>
        <row r="26">
          <cell r="D26">
            <v>19.34</v>
          </cell>
          <cell r="G26">
            <v>19.161368310301064</v>
          </cell>
          <cell r="J26" t="str">
            <v>-</v>
          </cell>
          <cell r="K26">
            <v>38.501368310301061</v>
          </cell>
        </row>
        <row r="27">
          <cell r="D27">
            <v>19.37</v>
          </cell>
          <cell r="G27">
            <v>19.191108120770451</v>
          </cell>
          <cell r="J27" t="str">
            <v>-</v>
          </cell>
          <cell r="K27">
            <v>38.561108120770456</v>
          </cell>
        </row>
        <row r="28">
          <cell r="D28">
            <v>13.64</v>
          </cell>
          <cell r="G28">
            <v>13.514005773802761</v>
          </cell>
          <cell r="J28" t="str">
            <v>-</v>
          </cell>
          <cell r="K28">
            <v>27.154005773802762</v>
          </cell>
        </row>
        <row r="29">
          <cell r="D29">
            <v>13.64</v>
          </cell>
          <cell r="G29">
            <v>13.514005773802761</v>
          </cell>
          <cell r="J29" t="str">
            <v>-</v>
          </cell>
          <cell r="K29">
            <v>27.154005773802762</v>
          </cell>
        </row>
        <row r="30">
          <cell r="D30">
            <v>14.14</v>
          </cell>
          <cell r="G30">
            <v>14.009388452442963</v>
          </cell>
          <cell r="J30" t="str">
            <v>-</v>
          </cell>
          <cell r="K30">
            <v>28.149388452442963</v>
          </cell>
        </row>
        <row r="31">
          <cell r="D31">
            <v>19.190000000000001</v>
          </cell>
          <cell r="G31">
            <v>19.012753506709004</v>
          </cell>
          <cell r="J31" t="str">
            <v>-</v>
          </cell>
          <cell r="K31">
            <v>38.202753506709001</v>
          </cell>
        </row>
        <row r="32">
          <cell r="D32">
            <v>16.55</v>
          </cell>
          <cell r="G32">
            <v>16.397166662990688</v>
          </cell>
          <cell r="J32" t="str">
            <v>-</v>
          </cell>
          <cell r="K32">
            <v>32.947166662990689</v>
          </cell>
        </row>
        <row r="33">
          <cell r="D33">
            <v>18.190000000000001</v>
          </cell>
          <cell r="G33">
            <v>18.021988149428601</v>
          </cell>
          <cell r="J33" t="str">
            <v>-</v>
          </cell>
          <cell r="K33">
            <v>36.211988149428606</v>
          </cell>
        </row>
        <row r="40">
          <cell r="D40">
            <v>76.86</v>
          </cell>
          <cell r="G40">
            <v>22.925615678750081</v>
          </cell>
          <cell r="K40">
            <v>99.785615678750077</v>
          </cell>
        </row>
        <row r="41">
          <cell r="D41">
            <v>65.959999999999994</v>
          </cell>
          <cell r="G41">
            <v>19.674389931958832</v>
          </cell>
          <cell r="K41">
            <v>85.634389931958822</v>
          </cell>
        </row>
        <row r="42">
          <cell r="D42">
            <v>96.32</v>
          </cell>
          <cell r="G42">
            <v>28.730097608342554</v>
          </cell>
          <cell r="K42">
            <v>125.05009760834255</v>
          </cell>
        </row>
        <row r="43">
          <cell r="D43">
            <v>101.2</v>
          </cell>
          <cell r="G43">
            <v>30.185692254612395</v>
          </cell>
          <cell r="K43">
            <v>131.38569225461239</v>
          </cell>
          <cell r="L43">
            <v>210000</v>
          </cell>
        </row>
        <row r="44">
          <cell r="D44">
            <v>68.680000000000007</v>
          </cell>
          <cell r="G44">
            <v>20.485704980699396</v>
          </cell>
          <cell r="K44">
            <v>89.165704980699402</v>
          </cell>
        </row>
        <row r="45">
          <cell r="D45">
            <v>181.44</v>
          </cell>
          <cell r="G45">
            <v>54.11948619245922</v>
          </cell>
          <cell r="K45">
            <v>235.55948619245922</v>
          </cell>
        </row>
        <row r="46">
          <cell r="D46">
            <v>229.82</v>
          </cell>
          <cell r="G46" t="str">
            <v>-</v>
          </cell>
          <cell r="J46" t="str">
            <v>-</v>
          </cell>
          <cell r="K46" t="str">
            <v>-</v>
          </cell>
        </row>
        <row r="47">
          <cell r="D47">
            <v>20.309999999999999</v>
          </cell>
          <cell r="G47" t="str">
            <v>-</v>
          </cell>
          <cell r="J47" t="str">
            <v>-</v>
          </cell>
          <cell r="K47" t="str">
            <v>-</v>
          </cell>
        </row>
        <row r="48">
          <cell r="D48">
            <v>250.13</v>
          </cell>
          <cell r="G48">
            <v>74.608173949073105</v>
          </cell>
          <cell r="K48">
            <v>324.73817394907309</v>
          </cell>
        </row>
        <row r="49">
          <cell r="D49">
            <v>132.94999999999999</v>
          </cell>
          <cell r="G49" t="str">
            <v>-</v>
          </cell>
          <cell r="J49" t="str">
            <v>-</v>
          </cell>
          <cell r="K49" t="str">
            <v>-</v>
          </cell>
        </row>
        <row r="50">
          <cell r="D50">
            <v>634.72</v>
          </cell>
          <cell r="G50" t="str">
            <v>-</v>
          </cell>
          <cell r="J50" t="str">
            <v>-</v>
          </cell>
          <cell r="K50" t="str">
            <v>-</v>
          </cell>
        </row>
        <row r="51">
          <cell r="D51">
            <v>767.67</v>
          </cell>
          <cell r="G51">
            <v>240.29453159340105</v>
          </cell>
          <cell r="K51">
            <v>1007.964531593401</v>
          </cell>
        </row>
        <row r="52">
          <cell r="D52" t="str">
            <v>-</v>
          </cell>
          <cell r="J52">
            <v>303.02999999999997</v>
          </cell>
          <cell r="K52">
            <v>303.02999999999997</v>
          </cell>
        </row>
        <row r="53">
          <cell r="D53">
            <v>146.01</v>
          </cell>
          <cell r="G53" t="str">
            <v>-</v>
          </cell>
          <cell r="J53" t="str">
            <v>-</v>
          </cell>
          <cell r="K53" t="str">
            <v>-</v>
          </cell>
        </row>
        <row r="54">
          <cell r="D54">
            <v>294.2</v>
          </cell>
          <cell r="G54" t="str">
            <v>-</v>
          </cell>
          <cell r="J54" t="str">
            <v>-</v>
          </cell>
          <cell r="K54" t="str">
            <v>-</v>
          </cell>
        </row>
        <row r="55">
          <cell r="D55">
            <v>352.65</v>
          </cell>
          <cell r="G55" t="str">
            <v>-</v>
          </cell>
          <cell r="J55" t="str">
            <v>-</v>
          </cell>
          <cell r="K55" t="str">
            <v>-</v>
          </cell>
        </row>
        <row r="56">
          <cell r="D56">
            <v>792.86</v>
          </cell>
          <cell r="G56">
            <v>243.58714335600581</v>
          </cell>
          <cell r="K56">
            <v>1036.4471433560059</v>
          </cell>
        </row>
        <row r="57">
          <cell r="D57">
            <v>131.83000000000001</v>
          </cell>
          <cell r="G57">
            <v>41.288036951107195</v>
          </cell>
          <cell r="K57">
            <v>173.1180369511072</v>
          </cell>
        </row>
        <row r="58">
          <cell r="D58">
            <v>22.62</v>
          </cell>
          <cell r="G58">
            <v>7.0843857481134407</v>
          </cell>
          <cell r="K58">
            <v>29.704385748113442</v>
          </cell>
        </row>
        <row r="59">
          <cell r="D59">
            <v>20.41</v>
          </cell>
          <cell r="G59">
            <v>6.3922485763133263</v>
          </cell>
          <cell r="K59">
            <v>26.802248576313325</v>
          </cell>
        </row>
        <row r="60">
          <cell r="D60">
            <v>17.89</v>
          </cell>
          <cell r="G60">
            <v>5.6029847637977177</v>
          </cell>
          <cell r="K60">
            <v>23.492984763797718</v>
          </cell>
        </row>
        <row r="61">
          <cell r="D61">
            <v>18.48</v>
          </cell>
          <cell r="G61">
            <v>5.7877837108568952</v>
          </cell>
          <cell r="K61">
            <v>24.267783710856897</v>
          </cell>
        </row>
        <row r="62">
          <cell r="D62">
            <v>16.899999999999999</v>
          </cell>
          <cell r="G62">
            <v>5.2929358602578755</v>
          </cell>
          <cell r="K62">
            <v>22.192935860257876</v>
          </cell>
        </row>
        <row r="63">
          <cell r="D63">
            <v>7.69</v>
          </cell>
          <cell r="G63">
            <v>2.4084317593817208</v>
          </cell>
          <cell r="K63">
            <v>10.098431759381722</v>
          </cell>
        </row>
        <row r="65">
          <cell r="D65">
            <v>20.58</v>
          </cell>
          <cell r="G65">
            <v>6.0968206011400357</v>
          </cell>
          <cell r="J65">
            <v>6</v>
          </cell>
          <cell r="K65">
            <v>32.676820601140037</v>
          </cell>
        </row>
        <row r="75">
          <cell r="D75">
            <v>48.83</v>
          </cell>
          <cell r="G75">
            <v>15.520688047540483</v>
          </cell>
          <cell r="J75">
            <v>49.75</v>
          </cell>
          <cell r="K75">
            <v>114.2</v>
          </cell>
        </row>
        <row r="78">
          <cell r="D78">
            <v>72.2</v>
          </cell>
          <cell r="G78">
            <v>22.726089275613127</v>
          </cell>
          <cell r="J78">
            <v>18.5</v>
          </cell>
          <cell r="K78">
            <v>113.42608927561312</v>
          </cell>
        </row>
        <row r="80">
          <cell r="D80">
            <v>284.57</v>
          </cell>
          <cell r="G80">
            <v>89.608713814597024</v>
          </cell>
          <cell r="K80">
            <v>374.17871381459702</v>
          </cell>
        </row>
        <row r="96">
          <cell r="D96">
            <v>236.85</v>
          </cell>
          <cell r="G96">
            <v>73.464732128639938</v>
          </cell>
          <cell r="J96">
            <v>37.74</v>
          </cell>
          <cell r="K96">
            <v>348.05473212863996</v>
          </cell>
        </row>
        <row r="100">
          <cell r="D100">
            <v>41.89</v>
          </cell>
          <cell r="G100">
            <v>12.8696926896842</v>
          </cell>
          <cell r="K100">
            <v>54.759692689684201</v>
          </cell>
        </row>
        <row r="110">
          <cell r="D110">
            <v>60.87</v>
          </cell>
          <cell r="G110">
            <v>19.647092205955712</v>
          </cell>
          <cell r="J110">
            <v>61.93</v>
          </cell>
          <cell r="K110">
            <v>142.4470922059557</v>
          </cell>
        </row>
        <row r="111">
          <cell r="D111">
            <v>86.08</v>
          </cell>
          <cell r="G111">
            <v>28.053912961299385</v>
          </cell>
          <cell r="J111">
            <v>60.52</v>
          </cell>
          <cell r="K111">
            <v>174.6539129612994</v>
          </cell>
        </row>
        <row r="115">
          <cell r="D115">
            <v>57.65</v>
          </cell>
          <cell r="G115">
            <v>17.34316413129228</v>
          </cell>
          <cell r="J115">
            <v>15.22</v>
          </cell>
          <cell r="K115">
            <v>90.213164131292274</v>
          </cell>
        </row>
        <row r="116">
          <cell r="D116">
            <v>57.38</v>
          </cell>
          <cell r="G116">
            <v>17.621574304596308</v>
          </cell>
          <cell r="J116">
            <v>15.22</v>
          </cell>
          <cell r="K116">
            <v>90.221574304596317</v>
          </cell>
        </row>
        <row r="121">
          <cell r="D121">
            <v>57.8</v>
          </cell>
          <cell r="G121">
            <v>18.475074326984629</v>
          </cell>
          <cell r="J121">
            <v>11.63</v>
          </cell>
          <cell r="K121">
            <v>87.905074326984618</v>
          </cell>
        </row>
        <row r="128">
          <cell r="D128">
            <v>59.16</v>
          </cell>
          <cell r="G128">
            <v>19.09517213406431</v>
          </cell>
          <cell r="J128">
            <v>19.98</v>
          </cell>
          <cell r="K128">
            <v>98.235172134064314</v>
          </cell>
        </row>
        <row r="129">
          <cell r="D129">
            <v>77.44</v>
          </cell>
          <cell r="G129">
            <v>25.23809260223986</v>
          </cell>
          <cell r="J129">
            <v>27.95</v>
          </cell>
          <cell r="K129">
            <v>130.62809260223986</v>
          </cell>
        </row>
        <row r="130">
          <cell r="D130">
            <v>59.95</v>
          </cell>
          <cell r="G130">
            <v>19.538007829654457</v>
          </cell>
          <cell r="J130">
            <v>15.55</v>
          </cell>
          <cell r="K130">
            <v>95.038007829654461</v>
          </cell>
        </row>
        <row r="133">
          <cell r="D133">
            <v>56.58</v>
          </cell>
          <cell r="G133">
            <v>17.021290651805721</v>
          </cell>
          <cell r="J133">
            <v>12.11</v>
          </cell>
          <cell r="K133">
            <v>85.711290651805726</v>
          </cell>
        </row>
        <row r="138">
          <cell r="D138">
            <v>72.2</v>
          </cell>
          <cell r="G138">
            <v>21.72033452194691</v>
          </cell>
          <cell r="J138">
            <v>110.44</v>
          </cell>
          <cell r="K138">
            <v>204.36033452194692</v>
          </cell>
        </row>
        <row r="139">
          <cell r="D139">
            <v>57.84</v>
          </cell>
          <cell r="G139">
            <v>17.400342880295895</v>
          </cell>
          <cell r="J139">
            <v>85.36</v>
          </cell>
          <cell r="K139">
            <v>160.6003428802959</v>
          </cell>
        </row>
        <row r="145">
          <cell r="D145">
            <v>54.5</v>
          </cell>
          <cell r="G145">
            <v>15.752572242964071</v>
          </cell>
          <cell r="J145">
            <v>25.87</v>
          </cell>
          <cell r="K145">
            <v>96.122572242964083</v>
          </cell>
        </row>
        <row r="147">
          <cell r="D147">
            <v>48.83</v>
          </cell>
          <cell r="G147">
            <v>14.564894790441931</v>
          </cell>
          <cell r="J147">
            <v>203.09</v>
          </cell>
          <cell r="K147">
            <v>266.48489479044196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zoomScaleNormal="100" workbookViewId="0">
      <selection activeCell="C1" sqref="C1:G1"/>
    </sheetView>
  </sheetViews>
  <sheetFormatPr defaultRowHeight="15.75" x14ac:dyDescent="0.25"/>
  <cols>
    <col min="1" max="1" width="3.5703125" style="20" bestFit="1" customWidth="1"/>
    <col min="2" max="2" width="6.85546875" style="20" customWidth="1"/>
    <col min="3" max="3" width="29.7109375" style="20" bestFit="1" customWidth="1"/>
    <col min="4" max="4" width="11" style="20" customWidth="1"/>
    <col min="5" max="7" width="9.140625" style="20"/>
    <col min="8" max="8" width="11.5703125" style="20" customWidth="1"/>
    <col min="9" max="9" width="9.140625" style="20"/>
    <col min="10" max="11" width="12.28515625" style="20" customWidth="1"/>
    <col min="12" max="16384" width="9.140625" style="20"/>
  </cols>
  <sheetData>
    <row r="1" spans="1:11" ht="21" x14ac:dyDescent="0.35">
      <c r="C1" s="231" t="s">
        <v>145</v>
      </c>
      <c r="D1" s="231"/>
      <c r="E1" s="231"/>
      <c r="F1" s="231"/>
      <c r="G1" s="231"/>
      <c r="H1" s="224"/>
      <c r="I1" s="224"/>
      <c r="J1" s="224"/>
    </row>
    <row r="2" spans="1:11" x14ac:dyDescent="0.25">
      <c r="C2" s="20" t="s">
        <v>144</v>
      </c>
    </row>
    <row r="3" spans="1:11" ht="16.5" thickBot="1" x14ac:dyDescent="0.3"/>
    <row r="4" spans="1:11" x14ac:dyDescent="0.25">
      <c r="A4" s="210" t="s">
        <v>0</v>
      </c>
      <c r="B4" s="18" t="s">
        <v>1</v>
      </c>
      <c r="C4" s="19"/>
      <c r="D4" s="225" t="s">
        <v>2</v>
      </c>
      <c r="E4" s="228" t="s">
        <v>3</v>
      </c>
      <c r="F4" s="225" t="s">
        <v>4</v>
      </c>
      <c r="G4" s="225" t="s">
        <v>5</v>
      </c>
      <c r="H4" s="198" t="s">
        <v>127</v>
      </c>
      <c r="I4" s="195" t="s">
        <v>6</v>
      </c>
      <c r="J4" s="167" t="s">
        <v>139</v>
      </c>
      <c r="K4" s="168"/>
    </row>
    <row r="5" spans="1:11" x14ac:dyDescent="0.25">
      <c r="A5" s="211"/>
      <c r="B5" s="21" t="s">
        <v>7</v>
      </c>
      <c r="C5" s="22" t="s">
        <v>8</v>
      </c>
      <c r="D5" s="226"/>
      <c r="E5" s="229"/>
      <c r="F5" s="226"/>
      <c r="G5" s="226"/>
      <c r="H5" s="199"/>
      <c r="I5" s="196"/>
      <c r="J5" s="169"/>
      <c r="K5" s="170"/>
    </row>
    <row r="6" spans="1:11" x14ac:dyDescent="0.25">
      <c r="A6" s="212"/>
      <c r="B6" s="23" t="s">
        <v>9</v>
      </c>
      <c r="C6" s="24"/>
      <c r="D6" s="227"/>
      <c r="E6" s="230"/>
      <c r="F6" s="227"/>
      <c r="G6" s="227"/>
      <c r="H6" s="200"/>
      <c r="I6" s="197"/>
      <c r="J6" s="171"/>
      <c r="K6" s="172"/>
    </row>
    <row r="7" spans="1:11" s="30" customFormat="1" ht="16.5" thickBot="1" x14ac:dyDescent="0.25">
      <c r="A7" s="25">
        <v>1</v>
      </c>
      <c r="B7" s="26">
        <v>2</v>
      </c>
      <c r="C7" s="27">
        <v>3</v>
      </c>
      <c r="D7" s="28">
        <v>4</v>
      </c>
      <c r="E7" s="28">
        <v>5</v>
      </c>
      <c r="F7" s="28">
        <v>6</v>
      </c>
      <c r="G7" s="29">
        <v>7</v>
      </c>
      <c r="H7" s="29">
        <v>8</v>
      </c>
      <c r="I7" s="107">
        <v>9</v>
      </c>
      <c r="J7" s="173">
        <v>10</v>
      </c>
      <c r="K7" s="174"/>
    </row>
    <row r="8" spans="1:11" ht="16.5" thickBot="1" x14ac:dyDescent="0.3">
      <c r="A8" s="31"/>
      <c r="B8" s="32"/>
      <c r="C8" s="17" t="s">
        <v>10</v>
      </c>
      <c r="D8" s="33"/>
      <c r="E8" s="34"/>
      <c r="F8" s="34"/>
      <c r="G8" s="35"/>
      <c r="H8" s="36"/>
      <c r="I8" s="37"/>
      <c r="J8" s="190"/>
      <c r="K8" s="191"/>
    </row>
    <row r="9" spans="1:11" x14ac:dyDescent="0.25">
      <c r="A9" s="236" t="s">
        <v>11</v>
      </c>
      <c r="B9" s="237"/>
      <c r="C9" s="38" t="s">
        <v>12</v>
      </c>
      <c r="D9" s="39">
        <f>'[1]Таблица за цени'!D12</f>
        <v>14.48</v>
      </c>
      <c r="E9" s="40">
        <f>'[1]Таблица за цени'!G12</f>
        <v>14.346299223171222</v>
      </c>
      <c r="F9" s="41" t="str">
        <f>'[1]Таблица за цени'!J12</f>
        <v>-</v>
      </c>
      <c r="G9" s="42">
        <f>'[1]Таблица за цени'!K12</f>
        <v>28.826299223171223</v>
      </c>
      <c r="H9" s="43">
        <v>10999</v>
      </c>
      <c r="I9" s="44">
        <f t="shared" ref="I9:I24" si="0">(H9/G9)</f>
        <v>381.56129286130351</v>
      </c>
      <c r="J9" s="175"/>
      <c r="K9" s="176"/>
    </row>
    <row r="10" spans="1:11" x14ac:dyDescent="0.25">
      <c r="A10" s="45"/>
      <c r="B10" s="38"/>
      <c r="C10" s="38" t="s">
        <v>13</v>
      </c>
      <c r="D10" s="46">
        <f>'[1]Таблица за цени'!D13</f>
        <v>13.78</v>
      </c>
      <c r="E10" s="47">
        <f>'[1]Таблица за цени'!G13</f>
        <v>13.652763473074943</v>
      </c>
      <c r="F10" s="48" t="str">
        <f>'[1]Таблица за цени'!J13</f>
        <v>-</v>
      </c>
      <c r="G10" s="49">
        <f>'[1]Таблица за цени'!K13</f>
        <v>27.432763473074942</v>
      </c>
      <c r="H10" s="50">
        <v>10999</v>
      </c>
      <c r="I10" s="51">
        <f t="shared" si="0"/>
        <v>400.94393008547746</v>
      </c>
      <c r="J10" s="183"/>
      <c r="K10" s="160"/>
    </row>
    <row r="11" spans="1:11" x14ac:dyDescent="0.25">
      <c r="A11" s="45"/>
      <c r="B11" s="38"/>
      <c r="C11" s="38" t="s">
        <v>14</v>
      </c>
      <c r="D11" s="46">
        <f>'[1]Таблица за цени'!D19</f>
        <v>14.35</v>
      </c>
      <c r="E11" s="47">
        <f>'[1]Таблица за цени'!G19</f>
        <v>14.217482876973797</v>
      </c>
      <c r="F11" s="48" t="str">
        <f>'[1]Таблица за цени'!J19</f>
        <v>-</v>
      </c>
      <c r="G11" s="49">
        <f>'[1]Таблица за цени'!K19</f>
        <v>28.567482876973799</v>
      </c>
      <c r="H11" s="50">
        <v>12000</v>
      </c>
      <c r="I11" s="51">
        <f>(H11/G11)</f>
        <v>420.05800971958718</v>
      </c>
      <c r="J11" s="183"/>
      <c r="K11" s="160"/>
    </row>
    <row r="12" spans="1:11" x14ac:dyDescent="0.25">
      <c r="A12" s="45"/>
      <c r="B12" s="38"/>
      <c r="C12" s="38" t="s">
        <v>141</v>
      </c>
      <c r="D12" s="46">
        <v>14.35</v>
      </c>
      <c r="E12" s="47">
        <v>14.22</v>
      </c>
      <c r="F12" s="48" t="s">
        <v>142</v>
      </c>
      <c r="G12" s="49">
        <v>28.57</v>
      </c>
      <c r="H12" s="50">
        <v>14000</v>
      </c>
      <c r="I12" s="51">
        <f t="shared" si="0"/>
        <v>490.02450122506127</v>
      </c>
      <c r="J12" s="155"/>
      <c r="K12" s="154"/>
    </row>
    <row r="13" spans="1:11" x14ac:dyDescent="0.25">
      <c r="A13" s="45"/>
      <c r="B13" s="38"/>
      <c r="C13" s="38" t="s">
        <v>143</v>
      </c>
      <c r="D13" s="46">
        <v>14.35</v>
      </c>
      <c r="E13" s="47">
        <v>14.22</v>
      </c>
      <c r="F13" s="48"/>
      <c r="G13" s="49">
        <v>28.57</v>
      </c>
      <c r="H13" s="50">
        <v>15000</v>
      </c>
      <c r="I13" s="51">
        <f t="shared" si="0"/>
        <v>525.02625131256559</v>
      </c>
      <c r="J13" s="155"/>
      <c r="K13" s="154"/>
    </row>
    <row r="14" spans="1:11" x14ac:dyDescent="0.25">
      <c r="A14" s="45"/>
      <c r="B14" s="38"/>
      <c r="C14" s="38" t="s">
        <v>15</v>
      </c>
      <c r="D14" s="46">
        <f>'[1]Таблица за цени'!D23</f>
        <v>19.48</v>
      </c>
      <c r="E14" s="47">
        <f>'[1]Таблица за цени'!G23</f>
        <v>19.300126009573241</v>
      </c>
      <c r="F14" s="48" t="str">
        <f>'[1]Таблица за цени'!J23</f>
        <v>-</v>
      </c>
      <c r="G14" s="49">
        <f>'[1]Таблица за цени'!K23</f>
        <v>38.780126009573237</v>
      </c>
      <c r="H14" s="50">
        <v>10999</v>
      </c>
      <c r="I14" s="51">
        <f t="shared" si="0"/>
        <v>283.62465860180015</v>
      </c>
      <c r="J14" s="183"/>
      <c r="K14" s="160"/>
    </row>
    <row r="15" spans="1:11" x14ac:dyDescent="0.25">
      <c r="A15" s="45"/>
      <c r="B15" s="38"/>
      <c r="C15" s="38" t="s">
        <v>16</v>
      </c>
      <c r="D15" s="47">
        <f>'[1]Таблица за цени'!D24</f>
        <v>19.399999999999999</v>
      </c>
      <c r="E15" s="47">
        <f>'[1]Таблица за цени'!G24</f>
        <v>19.220847931239838</v>
      </c>
      <c r="F15" s="48" t="str">
        <f>'[1]Таблица за цени'!J24</f>
        <v>-</v>
      </c>
      <c r="G15" s="49">
        <f>'[1]Таблица за цени'!K24</f>
        <v>38.620847931239837</v>
      </c>
      <c r="H15" s="50">
        <v>10999</v>
      </c>
      <c r="I15" s="51">
        <f t="shared" si="0"/>
        <v>284.79436856442169</v>
      </c>
      <c r="J15" s="183"/>
      <c r="K15" s="160"/>
    </row>
    <row r="16" spans="1:11" x14ac:dyDescent="0.25">
      <c r="A16" s="45"/>
      <c r="B16" s="38"/>
      <c r="C16" s="38" t="s">
        <v>17</v>
      </c>
      <c r="D16" s="47">
        <f>'[1]Таблица за цени'!D25</f>
        <v>13.7</v>
      </c>
      <c r="E16" s="47">
        <f>'[1]Таблица за цени'!G25</f>
        <v>13.573485394741533</v>
      </c>
      <c r="F16" s="48" t="str">
        <f>'[1]Таблица за цени'!J25</f>
        <v>-</v>
      </c>
      <c r="G16" s="49">
        <f>'[1]Таблица за цени'!K25</f>
        <v>27.273485394741535</v>
      </c>
      <c r="H16" s="50">
        <v>9999</v>
      </c>
      <c r="I16" s="51">
        <f t="shared" si="0"/>
        <v>366.61980877324385</v>
      </c>
      <c r="J16" s="183"/>
      <c r="K16" s="160"/>
    </row>
    <row r="17" spans="1:11" x14ac:dyDescent="0.25">
      <c r="A17" s="113"/>
      <c r="B17" s="114"/>
      <c r="C17" s="114" t="s">
        <v>18</v>
      </c>
      <c r="D17" s="115">
        <f>'[1]Таблица за цени'!D26</f>
        <v>19.34</v>
      </c>
      <c r="E17" s="116">
        <f>'[1]Таблица за цени'!G26</f>
        <v>19.161368310301064</v>
      </c>
      <c r="F17" s="119" t="str">
        <f>'[1]Таблица за цени'!J26</f>
        <v>-</v>
      </c>
      <c r="G17" s="117">
        <f>'[1]Таблица за цени'!K26</f>
        <v>38.501368310301061</v>
      </c>
      <c r="H17" s="50">
        <v>9999</v>
      </c>
      <c r="I17" s="51">
        <f t="shared" si="0"/>
        <v>259.70505565966505</v>
      </c>
      <c r="J17" s="183"/>
      <c r="K17" s="160"/>
    </row>
    <row r="18" spans="1:11" x14ac:dyDescent="0.25">
      <c r="A18" s="113"/>
      <c r="B18" s="114"/>
      <c r="C18" s="114" t="s">
        <v>19</v>
      </c>
      <c r="D18" s="115">
        <f>'[1]Таблица за цени'!D27</f>
        <v>19.37</v>
      </c>
      <c r="E18" s="116">
        <f>'[1]Таблица за цени'!G27</f>
        <v>19.191108120770451</v>
      </c>
      <c r="F18" s="119" t="str">
        <f>'[1]Таблица за цени'!J27</f>
        <v>-</v>
      </c>
      <c r="G18" s="117">
        <f>'[1]Таблица за цени'!K27</f>
        <v>38.561108120770456</v>
      </c>
      <c r="H18" s="118">
        <v>10999</v>
      </c>
      <c r="I18" s="120">
        <f t="shared" si="0"/>
        <v>285.23557895566614</v>
      </c>
      <c r="J18" s="183"/>
      <c r="K18" s="160"/>
    </row>
    <row r="19" spans="1:11" x14ac:dyDescent="0.25">
      <c r="A19" s="113"/>
      <c r="B19" s="114"/>
      <c r="C19" s="114" t="s">
        <v>20</v>
      </c>
      <c r="D19" s="115">
        <f>'[1]Таблица за цени'!D28</f>
        <v>13.64</v>
      </c>
      <c r="E19" s="116">
        <f>'[1]Таблица за цени'!G28</f>
        <v>13.514005773802761</v>
      </c>
      <c r="F19" s="119" t="str">
        <f>'[1]Таблица за цени'!J28</f>
        <v>-</v>
      </c>
      <c r="G19" s="117">
        <f>'[1]Таблица за цени'!K28</f>
        <v>27.154005773802762</v>
      </c>
      <c r="H19" s="118">
        <v>10999</v>
      </c>
      <c r="I19" s="120">
        <f t="shared" si="0"/>
        <v>405.05994185990238</v>
      </c>
      <c r="J19" s="183"/>
      <c r="K19" s="160"/>
    </row>
    <row r="20" spans="1:11" x14ac:dyDescent="0.25">
      <c r="A20" s="45"/>
      <c r="B20" s="38"/>
      <c r="C20" s="38" t="s">
        <v>21</v>
      </c>
      <c r="D20" s="46">
        <f>'[1]Таблица за цени'!D29</f>
        <v>13.64</v>
      </c>
      <c r="E20" s="47">
        <f>'[1]Таблица за цени'!G29</f>
        <v>13.514005773802761</v>
      </c>
      <c r="F20" s="48" t="str">
        <f>'[1]Таблица за цени'!J29</f>
        <v>-</v>
      </c>
      <c r="G20" s="49">
        <f>'[1]Таблица за цени'!K29</f>
        <v>27.154005773802762</v>
      </c>
      <c r="H20" s="50">
        <v>9999</v>
      </c>
      <c r="I20" s="51">
        <f t="shared" si="0"/>
        <v>368.23296287454895</v>
      </c>
      <c r="J20" s="183"/>
      <c r="K20" s="160"/>
    </row>
    <row r="21" spans="1:11" x14ac:dyDescent="0.25">
      <c r="A21" s="45"/>
      <c r="B21" s="38"/>
      <c r="C21" s="38" t="s">
        <v>22</v>
      </c>
      <c r="D21" s="46">
        <f>'[1]Таблица за цени'!D30</f>
        <v>14.14</v>
      </c>
      <c r="E21" s="47">
        <f>'[1]Таблица за цени'!G30</f>
        <v>14.009388452442963</v>
      </c>
      <c r="F21" s="48" t="str">
        <f>'[1]Таблица за цени'!J30</f>
        <v>-</v>
      </c>
      <c r="G21" s="49">
        <f>'[1]Таблица за цени'!K30</f>
        <v>28.149388452442963</v>
      </c>
      <c r="H21" s="50">
        <v>9999</v>
      </c>
      <c r="I21" s="51">
        <f t="shared" si="0"/>
        <v>355.21197971646274</v>
      </c>
      <c r="J21" s="183"/>
      <c r="K21" s="160"/>
    </row>
    <row r="22" spans="1:11" x14ac:dyDescent="0.25">
      <c r="A22" s="45"/>
      <c r="B22" s="38"/>
      <c r="C22" s="38" t="s">
        <v>23</v>
      </c>
      <c r="D22" s="46">
        <f>'[1]Таблица за цени'!D31</f>
        <v>19.190000000000001</v>
      </c>
      <c r="E22" s="47">
        <f>'[1]Таблица за цени'!G31</f>
        <v>19.012753506709004</v>
      </c>
      <c r="F22" s="48" t="str">
        <f>'[1]Таблица за цени'!J31</f>
        <v>-</v>
      </c>
      <c r="G22" s="49">
        <f>'[1]Таблица за цени'!K31</f>
        <v>38.202753506709001</v>
      </c>
      <c r="H22" s="50">
        <v>11999</v>
      </c>
      <c r="I22" s="51">
        <f t="shared" si="0"/>
        <v>314.08730781389323</v>
      </c>
      <c r="J22" s="183"/>
      <c r="K22" s="160"/>
    </row>
    <row r="23" spans="1:11" x14ac:dyDescent="0.25">
      <c r="A23" s="45"/>
      <c r="B23" s="38"/>
      <c r="C23" s="38" t="s">
        <v>24</v>
      </c>
      <c r="D23" s="46">
        <f>'[1]Таблица за цени'!D32</f>
        <v>16.55</v>
      </c>
      <c r="E23" s="47">
        <f>'[1]Таблица за цени'!G32</f>
        <v>16.397166662990688</v>
      </c>
      <c r="F23" s="48" t="str">
        <f>'[1]Таблица за цени'!J32</f>
        <v>-</v>
      </c>
      <c r="G23" s="49">
        <f>'[1]Таблица за цени'!K32</f>
        <v>32.947166662990689</v>
      </c>
      <c r="H23" s="50">
        <v>11999</v>
      </c>
      <c r="I23" s="51">
        <f t="shared" si="0"/>
        <v>364.18913112423684</v>
      </c>
      <c r="J23" s="183"/>
      <c r="K23" s="160"/>
    </row>
    <row r="24" spans="1:11" ht="16.5" thickBot="1" x14ac:dyDescent="0.3">
      <c r="A24" s="52"/>
      <c r="B24" s="53"/>
      <c r="C24" s="53" t="s">
        <v>25</v>
      </c>
      <c r="D24" s="54">
        <f>'[1]Таблица за цени'!D33</f>
        <v>18.190000000000001</v>
      </c>
      <c r="E24" s="55">
        <f>'[1]Таблица за цени'!G33</f>
        <v>18.021988149428601</v>
      </c>
      <c r="F24" s="56" t="str">
        <f>'[1]Таблица за цени'!J33</f>
        <v>-</v>
      </c>
      <c r="G24" s="57">
        <f>'[1]Таблица за цени'!K33</f>
        <v>36.211988149428606</v>
      </c>
      <c r="H24" s="58">
        <v>12000</v>
      </c>
      <c r="I24" s="59">
        <f t="shared" si="0"/>
        <v>331.3819708125954</v>
      </c>
      <c r="J24" s="161"/>
      <c r="K24" s="162"/>
    </row>
    <row r="25" spans="1:11" x14ac:dyDescent="0.25">
      <c r="A25" s="210" t="s">
        <v>0</v>
      </c>
      <c r="B25" s="18" t="s">
        <v>1</v>
      </c>
      <c r="C25" s="19"/>
      <c r="D25" s="192" t="s">
        <v>2</v>
      </c>
      <c r="E25" s="215" t="s">
        <v>3</v>
      </c>
      <c r="F25" s="192" t="s">
        <v>4</v>
      </c>
      <c r="G25" s="192" t="s">
        <v>5</v>
      </c>
      <c r="H25" s="198" t="s">
        <v>127</v>
      </c>
      <c r="I25" s="195" t="s">
        <v>6</v>
      </c>
      <c r="J25" s="167" t="s">
        <v>139</v>
      </c>
      <c r="K25" s="168"/>
    </row>
    <row r="26" spans="1:11" x14ac:dyDescent="0.25">
      <c r="A26" s="211"/>
      <c r="B26" s="21" t="s">
        <v>7</v>
      </c>
      <c r="C26" s="22" t="s">
        <v>8</v>
      </c>
      <c r="D26" s="213"/>
      <c r="E26" s="216"/>
      <c r="F26" s="193"/>
      <c r="G26" s="218"/>
      <c r="H26" s="199"/>
      <c r="I26" s="196"/>
      <c r="J26" s="169"/>
      <c r="K26" s="170"/>
    </row>
    <row r="27" spans="1:11" x14ac:dyDescent="0.25">
      <c r="A27" s="212"/>
      <c r="B27" s="23" t="s">
        <v>9</v>
      </c>
      <c r="C27" s="24"/>
      <c r="D27" s="214"/>
      <c r="E27" s="217"/>
      <c r="F27" s="194"/>
      <c r="G27" s="219"/>
      <c r="H27" s="200"/>
      <c r="I27" s="197"/>
      <c r="J27" s="171"/>
      <c r="K27" s="172"/>
    </row>
    <row r="28" spans="1:11" ht="16.5" thickBot="1" x14ac:dyDescent="0.3">
      <c r="A28" s="52">
        <v>1</v>
      </c>
      <c r="B28" s="60">
        <v>2</v>
      </c>
      <c r="C28" s="61">
        <v>3</v>
      </c>
      <c r="D28" s="62">
        <v>4</v>
      </c>
      <c r="E28" s="62">
        <v>5</v>
      </c>
      <c r="F28" s="62">
        <v>6</v>
      </c>
      <c r="G28" s="63">
        <v>7</v>
      </c>
      <c r="H28" s="108">
        <v>8</v>
      </c>
      <c r="I28" s="109">
        <v>9</v>
      </c>
      <c r="J28" s="173">
        <v>10</v>
      </c>
      <c r="K28" s="174"/>
    </row>
    <row r="29" spans="1:11" ht="16.5" thickBot="1" x14ac:dyDescent="0.3">
      <c r="A29" s="144"/>
      <c r="B29" s="145" t="s">
        <v>126</v>
      </c>
      <c r="C29" s="32"/>
      <c r="D29" s="146"/>
      <c r="E29" s="147"/>
      <c r="F29" s="147"/>
      <c r="G29" s="148"/>
      <c r="H29" s="65"/>
      <c r="I29" s="37"/>
      <c r="J29" s="131"/>
      <c r="K29" s="130"/>
    </row>
    <row r="30" spans="1:11" x14ac:dyDescent="0.25">
      <c r="A30" s="222" t="s">
        <v>11</v>
      </c>
      <c r="B30" s="223"/>
      <c r="C30" s="66" t="s">
        <v>26</v>
      </c>
      <c r="D30" s="39">
        <f>'[1]Таблица за цени'!D40</f>
        <v>76.86</v>
      </c>
      <c r="E30" s="40">
        <f>'[1]Таблица за цени'!G40</f>
        <v>22.925615678750081</v>
      </c>
      <c r="F30" s="41"/>
      <c r="G30" s="42">
        <f>'[1]Таблица за цени'!K40</f>
        <v>99.785615678750077</v>
      </c>
      <c r="H30" s="67">
        <v>165830</v>
      </c>
      <c r="I30" s="68">
        <f t="shared" ref="I30:I35" si="1">(H30/G30)</f>
        <v>1661.8627732264868</v>
      </c>
      <c r="J30" s="175"/>
      <c r="K30" s="176"/>
    </row>
    <row r="31" spans="1:11" x14ac:dyDescent="0.25">
      <c r="A31" s="45" t="s">
        <v>27</v>
      </c>
      <c r="B31" s="38"/>
      <c r="C31" s="38" t="s">
        <v>28</v>
      </c>
      <c r="D31" s="46">
        <f>'[1]Таблица за цени'!D41</f>
        <v>65.959999999999994</v>
      </c>
      <c r="E31" s="47">
        <f>'[1]Таблица за цени'!G41</f>
        <v>19.674389931958832</v>
      </c>
      <c r="F31" s="48"/>
      <c r="G31" s="49">
        <f>'[1]Таблица за цени'!K41</f>
        <v>85.634389931958822</v>
      </c>
      <c r="H31" s="69">
        <v>141670</v>
      </c>
      <c r="I31" s="70">
        <f t="shared" si="1"/>
        <v>1654.3587233185699</v>
      </c>
      <c r="J31" s="183"/>
      <c r="K31" s="160"/>
    </row>
    <row r="32" spans="1:11" x14ac:dyDescent="0.25">
      <c r="A32" s="45" t="s">
        <v>27</v>
      </c>
      <c r="B32" s="38"/>
      <c r="C32" s="38" t="s">
        <v>29</v>
      </c>
      <c r="D32" s="46">
        <f>'[1]Таблица за цени'!D42</f>
        <v>96.32</v>
      </c>
      <c r="E32" s="47">
        <f>'[1]Таблица за цени'!G42</f>
        <v>28.730097608342554</v>
      </c>
      <c r="F32" s="48"/>
      <c r="G32" s="49">
        <f>'[1]Таблица за цени'!K42</f>
        <v>125.05009760834255</v>
      </c>
      <c r="H32" s="69">
        <v>200000</v>
      </c>
      <c r="I32" s="70">
        <f t="shared" si="1"/>
        <v>1599.3590075107406</v>
      </c>
      <c r="J32" s="183"/>
      <c r="K32" s="160"/>
    </row>
    <row r="33" spans="1:11" x14ac:dyDescent="0.25">
      <c r="A33" s="45" t="s">
        <v>27</v>
      </c>
      <c r="B33" s="38"/>
      <c r="C33" s="38" t="s">
        <v>30</v>
      </c>
      <c r="D33" s="46">
        <f>'[1]Таблица за цени'!D43</f>
        <v>101.2</v>
      </c>
      <c r="E33" s="47">
        <f>'[1]Таблица за цени'!G43</f>
        <v>30.185692254612395</v>
      </c>
      <c r="F33" s="48"/>
      <c r="G33" s="49">
        <f>'[1]Таблица за цени'!K43</f>
        <v>131.38569225461239</v>
      </c>
      <c r="H33" s="69">
        <f>'[1]Таблица за цени'!L43</f>
        <v>210000</v>
      </c>
      <c r="I33" s="70">
        <f t="shared" si="1"/>
        <v>1598.347555173975</v>
      </c>
      <c r="J33" s="183"/>
      <c r="K33" s="160"/>
    </row>
    <row r="34" spans="1:11" ht="16.5" thickBot="1" x14ac:dyDescent="0.3">
      <c r="A34" s="110" t="s">
        <v>27</v>
      </c>
      <c r="B34" s="111"/>
      <c r="C34" s="114" t="s">
        <v>31</v>
      </c>
      <c r="D34" s="121">
        <f>'[1]Таблица за цени'!D44</f>
        <v>68.680000000000007</v>
      </c>
      <c r="E34" s="122">
        <f>'[1]Таблица за цени'!G44</f>
        <v>20.485704980699396</v>
      </c>
      <c r="F34" s="123"/>
      <c r="G34" s="124">
        <f>'[1]Таблица за цени'!K44</f>
        <v>89.165704980699402</v>
      </c>
      <c r="H34" s="125">
        <v>141667</v>
      </c>
      <c r="I34" s="126">
        <f t="shared" si="1"/>
        <v>1588.8059207367328</v>
      </c>
      <c r="J34" s="184"/>
      <c r="K34" s="185"/>
    </row>
    <row r="35" spans="1:11" ht="16.5" thickBot="1" x14ac:dyDescent="0.3">
      <c r="A35" s="31"/>
      <c r="B35" s="32"/>
      <c r="C35" s="32" t="s">
        <v>32</v>
      </c>
      <c r="D35" s="71">
        <f>'[1]Таблица за цени'!D45</f>
        <v>181.44</v>
      </c>
      <c r="E35" s="72">
        <f>'[1]Таблица за цени'!G45</f>
        <v>54.11948619245922</v>
      </c>
      <c r="F35" s="73"/>
      <c r="G35" s="74">
        <f>'[1]Таблица за цени'!K45</f>
        <v>235.55948619245922</v>
      </c>
      <c r="H35" s="75">
        <v>300000</v>
      </c>
      <c r="I35" s="76">
        <f t="shared" si="1"/>
        <v>1273.5636541289232</v>
      </c>
      <c r="J35" s="188"/>
      <c r="K35" s="189"/>
    </row>
    <row r="36" spans="1:11" x14ac:dyDescent="0.25">
      <c r="A36" s="77"/>
      <c r="B36" s="78"/>
      <c r="C36" s="78" t="s">
        <v>33</v>
      </c>
      <c r="D36" s="79">
        <f>'[1]Таблица за цени'!D46</f>
        <v>229.82</v>
      </c>
      <c r="E36" s="80" t="str">
        <f>'[1]Таблица за цени'!G46</f>
        <v>-</v>
      </c>
      <c r="F36" s="80" t="str">
        <f>'[1]Таблица за цени'!J46</f>
        <v>-</v>
      </c>
      <c r="G36" s="81" t="str">
        <f>'[1]Таблица за цени'!K46</f>
        <v>-</v>
      </c>
      <c r="H36" s="82"/>
      <c r="I36" s="83"/>
      <c r="J36" s="186"/>
      <c r="K36" s="187"/>
    </row>
    <row r="37" spans="1:11" x14ac:dyDescent="0.25">
      <c r="A37" s="204" t="s">
        <v>34</v>
      </c>
      <c r="B37" s="205"/>
      <c r="C37" s="38" t="s">
        <v>35</v>
      </c>
      <c r="D37" s="46">
        <f>'[1]Таблица за цени'!D47</f>
        <v>20.309999999999999</v>
      </c>
      <c r="E37" s="48" t="str">
        <f>'[1]Таблица за цени'!G47</f>
        <v>-</v>
      </c>
      <c r="F37" s="48" t="str">
        <f>'[1]Таблица за цени'!J47</f>
        <v>-</v>
      </c>
      <c r="G37" s="84" t="str">
        <f>'[1]Таблица за цени'!K47</f>
        <v>-</v>
      </c>
      <c r="H37" s="85"/>
      <c r="I37" s="70"/>
      <c r="J37" s="201"/>
      <c r="K37" s="202"/>
    </row>
    <row r="38" spans="1:11" ht="16.5" thickBot="1" x14ac:dyDescent="0.3">
      <c r="A38" s="52"/>
      <c r="B38" s="53"/>
      <c r="C38" s="64" t="s">
        <v>36</v>
      </c>
      <c r="D38" s="86">
        <f>'[1]Таблица за цени'!D48</f>
        <v>250.13</v>
      </c>
      <c r="E38" s="87">
        <f>'[1]Таблица за цени'!G48</f>
        <v>74.608173949073105</v>
      </c>
      <c r="F38" s="87"/>
      <c r="G38" s="88">
        <f>'[1]Таблица за цени'!K48</f>
        <v>324.73817394907309</v>
      </c>
      <c r="H38" s="89">
        <v>400000</v>
      </c>
      <c r="I38" s="70">
        <f>(H38/G38)</f>
        <v>1231.7615608158524</v>
      </c>
      <c r="J38" s="183"/>
      <c r="K38" s="160"/>
    </row>
    <row r="39" spans="1:11" s="112" customFormat="1" x14ac:dyDescent="0.25">
      <c r="A39" s="204" t="s">
        <v>11</v>
      </c>
      <c r="B39" s="205"/>
      <c r="C39" s="66" t="s">
        <v>37</v>
      </c>
      <c r="D39" s="39">
        <f>'[1]Таблица за цени'!D49</f>
        <v>132.94999999999999</v>
      </c>
      <c r="E39" s="41" t="str">
        <f>'[1]Таблица за цени'!G49</f>
        <v>-</v>
      </c>
      <c r="F39" s="41" t="str">
        <f>'[1]Таблица за цени'!J49</f>
        <v>-</v>
      </c>
      <c r="G39" s="90" t="str">
        <f>'[1]Таблица за цени'!K49</f>
        <v>-</v>
      </c>
      <c r="H39" s="91"/>
      <c r="I39" s="44"/>
      <c r="J39" s="183"/>
      <c r="K39" s="160"/>
    </row>
    <row r="40" spans="1:11" x14ac:dyDescent="0.25">
      <c r="A40" s="204" t="s">
        <v>34</v>
      </c>
      <c r="B40" s="205"/>
      <c r="C40" s="38" t="s">
        <v>38</v>
      </c>
      <c r="D40" s="46">
        <f>'[1]Таблица за цени'!D50</f>
        <v>634.72</v>
      </c>
      <c r="E40" s="48" t="str">
        <f>'[1]Таблица за цени'!G50</f>
        <v>-</v>
      </c>
      <c r="F40" s="48" t="str">
        <f>'[1]Таблица за цени'!J50</f>
        <v>-</v>
      </c>
      <c r="G40" s="84" t="str">
        <f>'[1]Таблица за цени'!K50</f>
        <v>-</v>
      </c>
      <c r="H40" s="85"/>
      <c r="I40" s="51"/>
      <c r="J40" s="183"/>
      <c r="K40" s="160"/>
    </row>
    <row r="41" spans="1:11" ht="16.5" thickBot="1" x14ac:dyDescent="0.3">
      <c r="A41" s="52"/>
      <c r="B41" s="53"/>
      <c r="C41" s="64" t="s">
        <v>39</v>
      </c>
      <c r="D41" s="86">
        <f>'[1]Таблица за цени'!D51</f>
        <v>767.67</v>
      </c>
      <c r="E41" s="87">
        <f>'[1]Таблица за цени'!G51</f>
        <v>240.29453159340105</v>
      </c>
      <c r="F41" s="87"/>
      <c r="G41" s="88">
        <f>'[1]Таблица за цени'!K51</f>
        <v>1007.964531593401</v>
      </c>
      <c r="H41" s="89">
        <v>850000</v>
      </c>
      <c r="I41" s="83">
        <f>(H41/G41)</f>
        <v>843.283640800645</v>
      </c>
      <c r="J41" s="161"/>
      <c r="K41" s="162"/>
    </row>
    <row r="42" spans="1:11" ht="16.5" thickBot="1" x14ac:dyDescent="0.3">
      <c r="A42" s="238" t="s">
        <v>11</v>
      </c>
      <c r="B42" s="239"/>
      <c r="C42" s="32" t="s">
        <v>40</v>
      </c>
      <c r="D42" s="92" t="str">
        <f>'[1]Таблица за цени'!D52</f>
        <v>-</v>
      </c>
      <c r="E42" s="72"/>
      <c r="F42" s="72">
        <f>'[1]Таблица за цени'!J52</f>
        <v>303.02999999999997</v>
      </c>
      <c r="G42" s="74">
        <f>'[1]Таблица за цени'!K52</f>
        <v>303.02999999999997</v>
      </c>
      <c r="H42" s="93"/>
      <c r="I42" s="68"/>
      <c r="J42" s="188"/>
      <c r="K42" s="189"/>
    </row>
    <row r="43" spans="1:11" x14ac:dyDescent="0.25">
      <c r="A43" s="220" t="s">
        <v>11</v>
      </c>
      <c r="B43" s="221"/>
      <c r="C43" s="78" t="s">
        <v>41</v>
      </c>
      <c r="D43" s="79">
        <f>'[1]Таблица за цени'!D53</f>
        <v>146.01</v>
      </c>
      <c r="E43" s="80" t="str">
        <f>'[1]Таблица за цени'!G53</f>
        <v>-</v>
      </c>
      <c r="F43" s="80" t="str">
        <f>'[1]Таблица за цени'!J53</f>
        <v>-</v>
      </c>
      <c r="G43" s="81" t="str">
        <f>'[1]Таблица за цени'!K53</f>
        <v>-</v>
      </c>
      <c r="H43" s="94"/>
      <c r="I43" s="68"/>
      <c r="J43" s="175"/>
      <c r="K43" s="176"/>
    </row>
    <row r="44" spans="1:11" x14ac:dyDescent="0.25">
      <c r="A44" s="204" t="s">
        <v>34</v>
      </c>
      <c r="B44" s="205"/>
      <c r="C44" s="38" t="s">
        <v>42</v>
      </c>
      <c r="D44" s="47">
        <f>'[1]Таблица за цени'!D54</f>
        <v>294.2</v>
      </c>
      <c r="E44" s="48" t="str">
        <f>'[1]Таблица за цени'!G54</f>
        <v>-</v>
      </c>
      <c r="F44" s="48" t="str">
        <f>'[1]Таблица за цени'!J54</f>
        <v>-</v>
      </c>
      <c r="G44" s="84" t="str">
        <f>'[1]Таблица за цени'!K54</f>
        <v>-</v>
      </c>
      <c r="H44" s="69"/>
      <c r="I44" s="51"/>
      <c r="J44" s="183"/>
      <c r="K44" s="160"/>
    </row>
    <row r="45" spans="1:11" x14ac:dyDescent="0.25">
      <c r="A45" s="204" t="s">
        <v>43</v>
      </c>
      <c r="B45" s="205"/>
      <c r="C45" s="38" t="s">
        <v>44</v>
      </c>
      <c r="D45" s="46">
        <f>'[1]Таблица за цени'!D55</f>
        <v>352.65</v>
      </c>
      <c r="E45" s="48" t="str">
        <f>'[1]Таблица за цени'!G55</f>
        <v>-</v>
      </c>
      <c r="F45" s="48" t="str">
        <f>'[1]Таблица за цени'!J55</f>
        <v>-</v>
      </c>
      <c r="G45" s="84" t="str">
        <f>'[1]Таблица за цени'!K55</f>
        <v>-</v>
      </c>
      <c r="H45" s="69"/>
      <c r="I45" s="70"/>
      <c r="J45" s="183"/>
      <c r="K45" s="160"/>
    </row>
    <row r="46" spans="1:11" ht="16.5" thickBot="1" x14ac:dyDescent="0.3">
      <c r="A46" s="52"/>
      <c r="B46" s="53"/>
      <c r="C46" s="64" t="s">
        <v>45</v>
      </c>
      <c r="D46" s="86">
        <f>'[1]Таблица за цени'!D56</f>
        <v>792.86</v>
      </c>
      <c r="E46" s="87">
        <f>'[1]Таблица за цени'!G56</f>
        <v>243.58714335600581</v>
      </c>
      <c r="F46" s="87" t="e">
        <f>'[1]Таблица за цени'!J56</f>
        <v>#REF!</v>
      </c>
      <c r="G46" s="88">
        <f>'[1]Таблица за цени'!K56</f>
        <v>1036.4471433560059</v>
      </c>
      <c r="H46" s="89">
        <v>1100000</v>
      </c>
      <c r="I46" s="59">
        <f t="shared" ref="I46:I51" si="2">(H46/G46)</f>
        <v>1061.3179910344588</v>
      </c>
      <c r="J46" s="161"/>
      <c r="K46" s="162"/>
    </row>
    <row r="47" spans="1:11" x14ac:dyDescent="0.25">
      <c r="A47" s="222" t="s">
        <v>34</v>
      </c>
      <c r="B47" s="223"/>
      <c r="C47" s="66" t="s">
        <v>46</v>
      </c>
      <c r="D47" s="39">
        <f>'[1]Таблица за цени'!D57</f>
        <v>131.83000000000001</v>
      </c>
      <c r="E47" s="40">
        <f>'[1]Таблица за цени'!G57</f>
        <v>41.288036951107195</v>
      </c>
      <c r="F47" s="40" t="e">
        <f>'[1]Таблица за цени'!J57</f>
        <v>#REF!</v>
      </c>
      <c r="G47" s="42">
        <f>'[1]Таблица за цени'!K57</f>
        <v>173.1180369511072</v>
      </c>
      <c r="H47" s="91">
        <v>200000</v>
      </c>
      <c r="I47" s="44">
        <f t="shared" si="2"/>
        <v>1155.2811221888157</v>
      </c>
      <c r="J47" s="175"/>
      <c r="K47" s="176"/>
    </row>
    <row r="48" spans="1:11" x14ac:dyDescent="0.25">
      <c r="A48" s="113" t="s">
        <v>27</v>
      </c>
      <c r="B48" s="114"/>
      <c r="C48" s="114" t="s">
        <v>47</v>
      </c>
      <c r="D48" s="115">
        <f>'[1]Таблица за цени'!D58</f>
        <v>22.62</v>
      </c>
      <c r="E48" s="116">
        <f>'[1]Таблица за цени'!G58</f>
        <v>7.0843857481134407</v>
      </c>
      <c r="F48" s="116" t="e">
        <f>'[1]Таблица за цени'!J58</f>
        <v>#REF!</v>
      </c>
      <c r="G48" s="117">
        <f>'[1]Таблица за цени'!K58</f>
        <v>29.704385748113442</v>
      </c>
      <c r="H48" s="127">
        <v>49500</v>
      </c>
      <c r="I48" s="120">
        <f t="shared" si="2"/>
        <v>1666.4205891934257</v>
      </c>
      <c r="J48" s="177"/>
      <c r="K48" s="178"/>
    </row>
    <row r="49" spans="1:11" x14ac:dyDescent="0.25">
      <c r="A49" s="113" t="s">
        <v>27</v>
      </c>
      <c r="B49" s="114"/>
      <c r="C49" s="114" t="s">
        <v>48</v>
      </c>
      <c r="D49" s="115">
        <f>'[1]Таблица за цени'!D59</f>
        <v>20.41</v>
      </c>
      <c r="E49" s="116">
        <f>'[1]Таблица за цени'!G59</f>
        <v>6.3922485763133263</v>
      </c>
      <c r="F49" s="116" t="e">
        <f>'[1]Таблица за цени'!J59</f>
        <v>#REF!</v>
      </c>
      <c r="G49" s="117">
        <f>'[1]Таблица за цени'!K59</f>
        <v>26.802248576313325</v>
      </c>
      <c r="H49" s="127">
        <v>44667</v>
      </c>
      <c r="I49" s="120">
        <f t="shared" si="2"/>
        <v>1666.5392783303553</v>
      </c>
      <c r="J49" s="177"/>
      <c r="K49" s="178"/>
    </row>
    <row r="50" spans="1:11" x14ac:dyDescent="0.25">
      <c r="A50" s="45" t="s">
        <v>27</v>
      </c>
      <c r="B50" s="38"/>
      <c r="C50" s="38" t="s">
        <v>49</v>
      </c>
      <c r="D50" s="46">
        <f>'[1]Таблица за цени'!D60</f>
        <v>17.89</v>
      </c>
      <c r="E50" s="47">
        <f>'[1]Таблица за цени'!G60</f>
        <v>5.6029847637977177</v>
      </c>
      <c r="F50" s="47" t="e">
        <f>'[1]Таблица за цени'!J60</f>
        <v>#REF!</v>
      </c>
      <c r="G50" s="49">
        <f>'[1]Таблица за цени'!K60</f>
        <v>23.492984763797718</v>
      </c>
      <c r="H50" s="69">
        <v>39150</v>
      </c>
      <c r="I50" s="51">
        <f t="shared" si="2"/>
        <v>1666.4549180796078</v>
      </c>
      <c r="J50" s="177"/>
      <c r="K50" s="178"/>
    </row>
    <row r="51" spans="1:11" x14ac:dyDescent="0.25">
      <c r="A51" s="45" t="s">
        <v>27</v>
      </c>
      <c r="B51" s="38"/>
      <c r="C51" s="38" t="s">
        <v>50</v>
      </c>
      <c r="D51" s="46">
        <f>'[1]Таблица за цени'!D61</f>
        <v>18.48</v>
      </c>
      <c r="E51" s="47">
        <f>'[1]Таблица за цени'!G61</f>
        <v>5.7877837108568952</v>
      </c>
      <c r="F51" s="47" t="e">
        <f>'[1]Таблица за цени'!J61</f>
        <v>#REF!</v>
      </c>
      <c r="G51" s="49">
        <f>'[1]Таблица за цени'!K61</f>
        <v>24.267783710856897</v>
      </c>
      <c r="H51" s="69">
        <v>40450</v>
      </c>
      <c r="I51" s="51">
        <f t="shared" si="2"/>
        <v>1666.818877321027</v>
      </c>
      <c r="J51" s="177"/>
      <c r="K51" s="178"/>
    </row>
    <row r="52" spans="1:11" x14ac:dyDescent="0.25">
      <c r="A52" s="45" t="s">
        <v>27</v>
      </c>
      <c r="B52" s="38"/>
      <c r="C52" s="38" t="s">
        <v>51</v>
      </c>
      <c r="D52" s="47">
        <f>'[1]Таблица за цени'!D62</f>
        <v>16.899999999999999</v>
      </c>
      <c r="E52" s="47">
        <f>'[1]Таблица за цени'!G62</f>
        <v>5.2929358602578755</v>
      </c>
      <c r="F52" s="47" t="e">
        <f>'[1]Таблица за цени'!J62</f>
        <v>#REF!</v>
      </c>
      <c r="G52" s="49">
        <f>'[1]Таблица за цени'!K62</f>
        <v>22.192935860257876</v>
      </c>
      <c r="H52" s="206">
        <v>53817</v>
      </c>
      <c r="I52" s="232">
        <f>(H52/(G52+G53))</f>
        <v>1666.6064018691025</v>
      </c>
      <c r="J52" s="179"/>
      <c r="K52" s="180"/>
    </row>
    <row r="53" spans="1:11" s="112" customFormat="1" ht="16.5" thickBot="1" x14ac:dyDescent="0.3">
      <c r="A53" s="52" t="s">
        <v>27</v>
      </c>
      <c r="B53" s="53"/>
      <c r="C53" s="53" t="s">
        <v>52</v>
      </c>
      <c r="D53" s="54">
        <f>'[1]Таблица за цени'!D63</f>
        <v>7.69</v>
      </c>
      <c r="E53" s="55">
        <f>'[1]Таблица за цени'!G63</f>
        <v>2.4084317593817208</v>
      </c>
      <c r="F53" s="55" t="e">
        <f>'[1]Таблица за цени'!J63</f>
        <v>#REF!</v>
      </c>
      <c r="G53" s="57">
        <f>'[1]Таблица за цени'!K63</f>
        <v>10.098431759381722</v>
      </c>
      <c r="H53" s="207"/>
      <c r="I53" s="233"/>
      <c r="J53" s="181"/>
      <c r="K53" s="182"/>
    </row>
    <row r="54" spans="1:11" s="112" customFormat="1" x14ac:dyDescent="0.25">
      <c r="A54" s="210" t="s">
        <v>0</v>
      </c>
      <c r="B54" s="18" t="s">
        <v>1</v>
      </c>
      <c r="C54" s="19"/>
      <c r="D54" s="192" t="s">
        <v>2</v>
      </c>
      <c r="E54" s="215" t="s">
        <v>3</v>
      </c>
      <c r="F54" s="192" t="s">
        <v>4</v>
      </c>
      <c r="G54" s="192" t="s">
        <v>5</v>
      </c>
      <c r="H54" s="198" t="s">
        <v>127</v>
      </c>
      <c r="I54" s="195" t="s">
        <v>6</v>
      </c>
      <c r="J54" s="167" t="s">
        <v>139</v>
      </c>
      <c r="K54" s="168"/>
    </row>
    <row r="55" spans="1:11" x14ac:dyDescent="0.25">
      <c r="A55" s="211"/>
      <c r="B55" s="21" t="s">
        <v>7</v>
      </c>
      <c r="C55" s="22" t="s">
        <v>8</v>
      </c>
      <c r="D55" s="213"/>
      <c r="E55" s="216"/>
      <c r="F55" s="193"/>
      <c r="G55" s="218"/>
      <c r="H55" s="199"/>
      <c r="I55" s="196"/>
      <c r="J55" s="169"/>
      <c r="K55" s="170"/>
    </row>
    <row r="56" spans="1:11" x14ac:dyDescent="0.25">
      <c r="A56" s="212"/>
      <c r="B56" s="23" t="s">
        <v>9</v>
      </c>
      <c r="C56" s="24"/>
      <c r="D56" s="214"/>
      <c r="E56" s="217"/>
      <c r="F56" s="194"/>
      <c r="G56" s="219"/>
      <c r="H56" s="200"/>
      <c r="I56" s="197"/>
      <c r="J56" s="171"/>
      <c r="K56" s="172"/>
    </row>
    <row r="57" spans="1:11" ht="16.5" thickBot="1" x14ac:dyDescent="0.3">
      <c r="A57" s="52">
        <v>1</v>
      </c>
      <c r="B57" s="60">
        <v>2</v>
      </c>
      <c r="C57" s="61">
        <v>3</v>
      </c>
      <c r="D57" s="62">
        <v>4</v>
      </c>
      <c r="E57" s="62">
        <v>5</v>
      </c>
      <c r="F57" s="62">
        <v>6</v>
      </c>
      <c r="G57" s="63">
        <v>7</v>
      </c>
      <c r="H57" s="108">
        <v>8</v>
      </c>
      <c r="I57" s="109">
        <v>9</v>
      </c>
      <c r="J57" s="173">
        <v>10</v>
      </c>
      <c r="K57" s="174"/>
    </row>
    <row r="58" spans="1:11" x14ac:dyDescent="0.25">
      <c r="A58" s="95"/>
      <c r="B58" s="96"/>
      <c r="C58" s="203" t="s">
        <v>53</v>
      </c>
      <c r="D58" s="203"/>
      <c r="E58" s="97"/>
      <c r="F58" s="97"/>
      <c r="G58" s="98"/>
      <c r="H58" s="99"/>
      <c r="I58" s="100"/>
      <c r="J58" s="128"/>
      <c r="K58" s="132"/>
    </row>
    <row r="59" spans="1:11" x14ac:dyDescent="0.25">
      <c r="A59" s="101"/>
      <c r="B59" s="102"/>
      <c r="C59" s="38" t="s">
        <v>54</v>
      </c>
      <c r="D59" s="79">
        <f>'[1]Таблица за цени'!D65</f>
        <v>20.58</v>
      </c>
      <c r="E59" s="47">
        <f>'[1]Таблица за цени'!G65</f>
        <v>6.0968206011400357</v>
      </c>
      <c r="F59" s="47">
        <f>'[1]Таблица за цени'!J65</f>
        <v>6</v>
      </c>
      <c r="G59" s="49">
        <f>'[1]Таблица за цени'!K65</f>
        <v>32.676820601140037</v>
      </c>
      <c r="H59" s="234" t="s">
        <v>138</v>
      </c>
      <c r="I59" s="235"/>
      <c r="J59" s="235"/>
      <c r="K59" s="164"/>
    </row>
    <row r="60" spans="1:11" x14ac:dyDescent="0.25">
      <c r="A60" s="101"/>
      <c r="B60" s="38" t="s">
        <v>55</v>
      </c>
      <c r="C60" s="38" t="s">
        <v>56</v>
      </c>
      <c r="D60" s="151">
        <v>57.65</v>
      </c>
      <c r="E60" s="152">
        <v>18.149999999999999</v>
      </c>
      <c r="F60" s="152">
        <v>17.73</v>
      </c>
      <c r="G60" s="153">
        <v>93.53</v>
      </c>
      <c r="H60" s="85">
        <v>95000</v>
      </c>
      <c r="I60" s="51">
        <f>H60/G60</f>
        <v>1015.7168822837592</v>
      </c>
      <c r="J60" s="163" t="s">
        <v>140</v>
      </c>
      <c r="K60" s="164"/>
    </row>
    <row r="61" spans="1:11" x14ac:dyDescent="0.25">
      <c r="A61" s="45"/>
      <c r="B61" s="38" t="s">
        <v>65</v>
      </c>
      <c r="C61" s="38" t="s">
        <v>56</v>
      </c>
      <c r="D61" s="46">
        <f>'[1]Таблица за цени'!D75</f>
        <v>48.83</v>
      </c>
      <c r="E61" s="47">
        <f>'[1]Таблица за цени'!G75</f>
        <v>15.520688047540483</v>
      </c>
      <c r="F61" s="47">
        <f>'[1]Таблица за цени'!J75</f>
        <v>49.75</v>
      </c>
      <c r="G61" s="49">
        <f>'[1]Таблица за цени'!K75</f>
        <v>114.2</v>
      </c>
      <c r="H61" s="69">
        <v>90000</v>
      </c>
      <c r="I61" s="51">
        <f>H61/G61</f>
        <v>788.09106830122585</v>
      </c>
      <c r="J61" s="159" t="s">
        <v>140</v>
      </c>
      <c r="K61" s="158"/>
    </row>
    <row r="62" spans="1:11" x14ac:dyDescent="0.25">
      <c r="A62" s="45"/>
      <c r="B62" s="38" t="s">
        <v>68</v>
      </c>
      <c r="C62" s="38" t="s">
        <v>56</v>
      </c>
      <c r="D62" s="47">
        <f>'[1]Таблица за цени'!D78</f>
        <v>72.2</v>
      </c>
      <c r="E62" s="47">
        <f>'[1]Таблица за цени'!G78</f>
        <v>22.726089275613127</v>
      </c>
      <c r="F62" s="47">
        <f>'[1]Таблица за цени'!J78</f>
        <v>18.5</v>
      </c>
      <c r="G62" s="49">
        <f>'[1]Таблица за цени'!K78</f>
        <v>113.42608927561312</v>
      </c>
      <c r="H62" s="69">
        <v>110000</v>
      </c>
      <c r="I62" s="51">
        <f>H62/G62</f>
        <v>969.79452172340973</v>
      </c>
      <c r="J62" s="159" t="s">
        <v>140</v>
      </c>
      <c r="K62" s="158"/>
    </row>
    <row r="63" spans="1:11" ht="16.5" thickBot="1" x14ac:dyDescent="0.3">
      <c r="A63" s="52"/>
      <c r="B63" s="53"/>
      <c r="C63" s="53" t="s">
        <v>69</v>
      </c>
      <c r="D63" s="54">
        <f>'[1]Таблица за цени'!D80</f>
        <v>284.57</v>
      </c>
      <c r="E63" s="55">
        <f>'[1]Таблица за цени'!G80</f>
        <v>89.608713814597024</v>
      </c>
      <c r="F63" s="55" t="e">
        <f>'[1]Таблица за цени'!J80</f>
        <v>#REF!</v>
      </c>
      <c r="G63" s="57">
        <f>'[1]Таблица за цени'!K80</f>
        <v>374.17871381459702</v>
      </c>
      <c r="H63" s="89">
        <v>300000</v>
      </c>
      <c r="I63" s="70">
        <f>(H63/G63)/1.2</f>
        <v>668.12993569664502</v>
      </c>
      <c r="J63" s="165"/>
      <c r="K63" s="166"/>
    </row>
    <row r="64" spans="1:11" x14ac:dyDescent="0.25">
      <c r="A64" s="143"/>
      <c r="B64" s="104"/>
      <c r="C64" s="203" t="s">
        <v>70</v>
      </c>
      <c r="D64" s="203"/>
      <c r="E64" s="97"/>
      <c r="F64" s="97"/>
      <c r="G64" s="98"/>
      <c r="H64" s="50"/>
      <c r="I64" s="50"/>
      <c r="J64" s="156"/>
      <c r="K64" s="129"/>
    </row>
    <row r="65" spans="1:11" x14ac:dyDescent="0.25">
      <c r="A65" s="45"/>
      <c r="B65" s="38" t="s">
        <v>84</v>
      </c>
      <c r="C65" s="38" t="s">
        <v>85</v>
      </c>
      <c r="D65" s="46">
        <f>'[1]Таблица за цени'!D96</f>
        <v>236.85</v>
      </c>
      <c r="E65" s="47">
        <f>'[1]Таблица за цени'!G96</f>
        <v>73.464732128639938</v>
      </c>
      <c r="F65" s="47">
        <f>'[1]Таблица за цени'!J96</f>
        <v>37.74</v>
      </c>
      <c r="G65" s="49">
        <f>'[1]Таблица за цени'!K96</f>
        <v>348.05473212863996</v>
      </c>
      <c r="H65" s="69">
        <v>520000</v>
      </c>
      <c r="I65" s="51">
        <f>(H65/G65)</f>
        <v>1494.0179000577691</v>
      </c>
      <c r="J65" s="159" t="s">
        <v>140</v>
      </c>
      <c r="K65" s="158"/>
    </row>
    <row r="66" spans="1:11" ht="16.5" thickBot="1" x14ac:dyDescent="0.3">
      <c r="A66" s="141"/>
      <c r="B66" s="53"/>
      <c r="C66" s="53" t="s">
        <v>88</v>
      </c>
      <c r="D66" s="54">
        <f>'[1]Таблица за цени'!D100</f>
        <v>41.89</v>
      </c>
      <c r="E66" s="55">
        <f>'[1]Таблица за цени'!G100</f>
        <v>12.8696926896842</v>
      </c>
      <c r="F66" s="55" t="e">
        <f>'[1]Таблица за цени'!J100</f>
        <v>#REF!</v>
      </c>
      <c r="G66" s="57">
        <f>'[1]Таблица за цени'!K100</f>
        <v>54.759692689684201</v>
      </c>
      <c r="H66" s="103">
        <v>50000</v>
      </c>
      <c r="I66" s="59">
        <f>(H66/G66)</f>
        <v>913.08036155979289</v>
      </c>
      <c r="J66" s="157"/>
      <c r="K66" s="158"/>
    </row>
    <row r="67" spans="1:11" x14ac:dyDescent="0.25">
      <c r="A67" s="142"/>
      <c r="B67" s="104"/>
      <c r="C67" s="203" t="s">
        <v>89</v>
      </c>
      <c r="D67" s="203"/>
      <c r="E67" s="97"/>
      <c r="F67" s="97"/>
      <c r="G67" s="98"/>
      <c r="H67" s="99"/>
      <c r="I67" s="100"/>
      <c r="J67" s="138"/>
      <c r="K67" s="132"/>
    </row>
    <row r="68" spans="1:11" x14ac:dyDescent="0.25">
      <c r="A68" s="150"/>
      <c r="B68" s="38"/>
      <c r="C68" s="38"/>
      <c r="D68" s="47"/>
      <c r="E68" s="47"/>
      <c r="F68" s="47"/>
      <c r="G68" s="49"/>
      <c r="H68" s="94"/>
      <c r="I68" s="51"/>
      <c r="J68" s="159"/>
      <c r="K68" s="160"/>
    </row>
    <row r="69" spans="1:11" x14ac:dyDescent="0.25">
      <c r="A69" s="45"/>
      <c r="B69" s="38" t="s">
        <v>97</v>
      </c>
      <c r="C69" s="38" t="s">
        <v>56</v>
      </c>
      <c r="D69" s="46">
        <f>'[1]Таблица за цени'!D110</f>
        <v>60.87</v>
      </c>
      <c r="E69" s="47">
        <f>'[1]Таблица за цени'!G110</f>
        <v>19.647092205955712</v>
      </c>
      <c r="F69" s="47">
        <f>'[1]Таблица за цени'!J110</f>
        <v>61.93</v>
      </c>
      <c r="G69" s="49">
        <f>'[1]Таблица за цени'!K110</f>
        <v>142.4470922059557</v>
      </c>
      <c r="H69" s="94">
        <v>140000</v>
      </c>
      <c r="I69" s="51">
        <f>H69/G69</f>
        <v>982.82104486613457</v>
      </c>
      <c r="J69" s="159" t="s">
        <v>140</v>
      </c>
      <c r="K69" s="158"/>
    </row>
    <row r="70" spans="1:11" x14ac:dyDescent="0.25">
      <c r="A70" s="45"/>
      <c r="B70" s="38" t="s">
        <v>98</v>
      </c>
      <c r="C70" s="38" t="s">
        <v>99</v>
      </c>
      <c r="D70" s="46">
        <f>'[1]Таблица за цени'!D111</f>
        <v>86.08</v>
      </c>
      <c r="E70" s="47">
        <f>'[1]Таблица за цени'!G111</f>
        <v>28.053912961299385</v>
      </c>
      <c r="F70" s="47">
        <f>'[1]Таблица за цени'!J111</f>
        <v>60.52</v>
      </c>
      <c r="G70" s="49">
        <f>'[1]Таблица за цени'!K111</f>
        <v>174.6539129612994</v>
      </c>
      <c r="H70" s="94">
        <v>170000</v>
      </c>
      <c r="I70" s="51">
        <f>H70/G70</f>
        <v>973.35351448821746</v>
      </c>
      <c r="J70" s="159" t="s">
        <v>140</v>
      </c>
      <c r="K70" s="158"/>
    </row>
    <row r="71" spans="1:11" x14ac:dyDescent="0.25">
      <c r="A71" s="45"/>
      <c r="B71" s="114" t="s">
        <v>102</v>
      </c>
      <c r="C71" s="114" t="s">
        <v>56</v>
      </c>
      <c r="D71" s="115">
        <f>'[1]Таблица за цени'!D115</f>
        <v>57.65</v>
      </c>
      <c r="E71" s="116">
        <f>'[1]Таблица за цени'!G115</f>
        <v>17.34316413129228</v>
      </c>
      <c r="F71" s="116">
        <f>'[1]Таблица за цени'!J115</f>
        <v>15.22</v>
      </c>
      <c r="G71" s="117">
        <f>'[1]Таблица за цени'!K115</f>
        <v>90.213164131292274</v>
      </c>
      <c r="H71" s="127">
        <v>150000</v>
      </c>
      <c r="I71" s="51">
        <f>H71/G71</f>
        <v>1662.7285102393325</v>
      </c>
      <c r="J71" s="159" t="s">
        <v>140</v>
      </c>
      <c r="K71" s="158"/>
    </row>
    <row r="72" spans="1:11" x14ac:dyDescent="0.25">
      <c r="A72" s="45"/>
      <c r="B72" s="114" t="s">
        <v>103</v>
      </c>
      <c r="C72" s="114" t="s">
        <v>56</v>
      </c>
      <c r="D72" s="115">
        <f>'[1]Таблица за цени'!D116</f>
        <v>57.38</v>
      </c>
      <c r="E72" s="116">
        <f>'[1]Таблица за цени'!G116</f>
        <v>17.621574304596308</v>
      </c>
      <c r="F72" s="116">
        <f>'[1]Таблица за цени'!J116</f>
        <v>15.22</v>
      </c>
      <c r="G72" s="117">
        <f>'[1]Таблица за цени'!K116</f>
        <v>90.221574304596317</v>
      </c>
      <c r="H72" s="127">
        <v>150000</v>
      </c>
      <c r="I72" s="51">
        <f>H72/G72</f>
        <v>1662.57351588198</v>
      </c>
      <c r="J72" s="159" t="s">
        <v>140</v>
      </c>
      <c r="K72" s="158"/>
    </row>
    <row r="73" spans="1:11" ht="16.5" thickBot="1" x14ac:dyDescent="0.3">
      <c r="A73" s="139"/>
      <c r="B73" s="114"/>
      <c r="C73" s="114"/>
      <c r="D73" s="115"/>
      <c r="E73" s="116"/>
      <c r="F73" s="116"/>
      <c r="G73" s="117"/>
      <c r="H73" s="208"/>
      <c r="I73" s="209"/>
      <c r="J73" s="159"/>
      <c r="K73" s="160"/>
    </row>
    <row r="74" spans="1:11" x14ac:dyDescent="0.25">
      <c r="A74" s="140"/>
      <c r="B74" s="104"/>
      <c r="C74" s="203" t="s">
        <v>104</v>
      </c>
      <c r="D74" s="203"/>
      <c r="E74" s="97"/>
      <c r="F74" s="97"/>
      <c r="G74" s="98"/>
      <c r="H74" s="99"/>
      <c r="I74" s="100"/>
      <c r="J74" s="134"/>
      <c r="K74" s="135"/>
    </row>
    <row r="75" spans="1:11" x14ac:dyDescent="0.25">
      <c r="A75" s="150"/>
      <c r="B75" s="38" t="s">
        <v>105</v>
      </c>
      <c r="C75" s="38" t="s">
        <v>56</v>
      </c>
      <c r="D75" s="47">
        <f>'[1]Таблица за цени'!D121</f>
        <v>57.8</v>
      </c>
      <c r="E75" s="47">
        <f>'[1]Таблица за цени'!G121</f>
        <v>18.475074326984629</v>
      </c>
      <c r="F75" s="47">
        <f>'[1]Таблица за цени'!J121</f>
        <v>11.63</v>
      </c>
      <c r="G75" s="49">
        <f>'[1]Таблица за цени'!K121</f>
        <v>87.905074326984618</v>
      </c>
      <c r="H75" s="69">
        <v>100000</v>
      </c>
      <c r="I75" s="51">
        <f>H75/G75</f>
        <v>1137.5907564565082</v>
      </c>
      <c r="J75" s="159" t="s">
        <v>140</v>
      </c>
      <c r="K75" s="158"/>
    </row>
    <row r="76" spans="1:11" s="112" customFormat="1" x14ac:dyDescent="0.25">
      <c r="A76" s="45"/>
      <c r="B76" s="38" t="s">
        <v>112</v>
      </c>
      <c r="C76" s="38" t="s">
        <v>56</v>
      </c>
      <c r="D76" s="46">
        <f>'[1]Таблица за цени'!D128</f>
        <v>59.16</v>
      </c>
      <c r="E76" s="47">
        <f>'[1]Таблица за цени'!G128</f>
        <v>19.09517213406431</v>
      </c>
      <c r="F76" s="47">
        <f>'[1]Таблица за цени'!J128</f>
        <v>19.98</v>
      </c>
      <c r="G76" s="49">
        <f>'[1]Таблица за цени'!K128</f>
        <v>98.235172134064314</v>
      </c>
      <c r="H76" s="69">
        <v>120000</v>
      </c>
      <c r="I76" s="51">
        <f>H76/G76</f>
        <v>1221.5584030965265</v>
      </c>
      <c r="J76" s="159" t="s">
        <v>140</v>
      </c>
      <c r="K76" s="158"/>
    </row>
    <row r="77" spans="1:11" x14ac:dyDescent="0.25">
      <c r="A77" s="45"/>
      <c r="B77" s="114" t="s">
        <v>113</v>
      </c>
      <c r="C77" s="114" t="s">
        <v>99</v>
      </c>
      <c r="D77" s="115">
        <f>'[1]Таблица за цени'!D129</f>
        <v>77.44</v>
      </c>
      <c r="E77" s="116">
        <f>'[1]Таблица за цени'!G129</f>
        <v>25.23809260223986</v>
      </c>
      <c r="F77" s="116">
        <f>'[1]Таблица за цени'!J129</f>
        <v>27.95</v>
      </c>
      <c r="G77" s="117">
        <f>'[1]Таблица за цени'!K129</f>
        <v>130.62809260223986</v>
      </c>
      <c r="H77" s="127">
        <v>150000</v>
      </c>
      <c r="I77" s="51">
        <f>H77/G77</f>
        <v>1148.2981724057415</v>
      </c>
      <c r="J77" s="159" t="s">
        <v>140</v>
      </c>
      <c r="K77" s="158"/>
    </row>
    <row r="78" spans="1:11" x14ac:dyDescent="0.25">
      <c r="A78" s="45"/>
      <c r="B78" s="114" t="s">
        <v>114</v>
      </c>
      <c r="C78" s="114" t="s">
        <v>56</v>
      </c>
      <c r="D78" s="115">
        <f>'[1]Таблица за цени'!D130</f>
        <v>59.95</v>
      </c>
      <c r="E78" s="116">
        <f>'[1]Таблица за цени'!G130</f>
        <v>19.538007829654457</v>
      </c>
      <c r="F78" s="116">
        <f>'[1]Таблица за цени'!J130</f>
        <v>15.55</v>
      </c>
      <c r="G78" s="117">
        <f>'[1]Таблица за цени'!K130</f>
        <v>95.038007829654461</v>
      </c>
      <c r="H78" s="127">
        <v>120000</v>
      </c>
      <c r="I78" s="51">
        <f>H78/G78</f>
        <v>1262.6527295804353</v>
      </c>
      <c r="J78" s="159" t="s">
        <v>140</v>
      </c>
      <c r="K78" s="158"/>
    </row>
    <row r="79" spans="1:11" x14ac:dyDescent="0.25">
      <c r="A79" s="113"/>
      <c r="B79" s="114" t="s">
        <v>116</v>
      </c>
      <c r="C79" s="114" t="s">
        <v>56</v>
      </c>
      <c r="D79" s="115">
        <f>'[1]Таблица за цени'!D133</f>
        <v>56.58</v>
      </c>
      <c r="E79" s="116">
        <f>'[1]Таблица за цени'!G133</f>
        <v>17.021290651805721</v>
      </c>
      <c r="F79" s="116">
        <f>'[1]Таблица за цени'!J133</f>
        <v>12.11</v>
      </c>
      <c r="G79" s="117">
        <f>'[1]Таблица за цени'!K133</f>
        <v>85.711290651805726</v>
      </c>
      <c r="H79" s="127">
        <v>150000</v>
      </c>
      <c r="I79" s="51">
        <f>H79/G79</f>
        <v>1750.0611513290737</v>
      </c>
      <c r="J79" s="159" t="s">
        <v>140</v>
      </c>
      <c r="K79" s="158"/>
    </row>
    <row r="80" spans="1:11" ht="16.5" thickBot="1" x14ac:dyDescent="0.3">
      <c r="A80" s="139"/>
      <c r="B80" s="114"/>
      <c r="C80" s="114"/>
      <c r="D80" s="115"/>
      <c r="E80" s="116"/>
      <c r="F80" s="116"/>
      <c r="G80" s="117"/>
      <c r="H80" s="127"/>
      <c r="I80" s="51"/>
      <c r="J80" s="159"/>
      <c r="K80" s="160"/>
    </row>
    <row r="81" spans="1:11" x14ac:dyDescent="0.25">
      <c r="A81" s="140"/>
      <c r="B81" s="104"/>
      <c r="C81" s="203" t="s">
        <v>118</v>
      </c>
      <c r="D81" s="203"/>
      <c r="E81" s="97"/>
      <c r="F81" s="97"/>
      <c r="G81" s="98"/>
      <c r="H81" s="99"/>
      <c r="I81" s="105"/>
      <c r="J81" s="136"/>
      <c r="K81" s="137"/>
    </row>
    <row r="82" spans="1:11" x14ac:dyDescent="0.25">
      <c r="A82" s="139"/>
      <c r="B82" s="38" t="s">
        <v>119</v>
      </c>
      <c r="C82" s="38" t="s">
        <v>56</v>
      </c>
      <c r="D82" s="47">
        <f>'[1]Таблица за цени'!D138</f>
        <v>72.2</v>
      </c>
      <c r="E82" s="47">
        <f>'[1]Таблица за цени'!G138</f>
        <v>21.72033452194691</v>
      </c>
      <c r="F82" s="47">
        <f>'[1]Таблица за цени'!J138</f>
        <v>110.44</v>
      </c>
      <c r="G82" s="49">
        <f>'[1]Таблица за цени'!K138</f>
        <v>204.36033452194692</v>
      </c>
      <c r="H82" s="69">
        <v>200000</v>
      </c>
      <c r="I82" s="70">
        <f>H82/G82</f>
        <v>978.6634988039782</v>
      </c>
      <c r="J82" s="159" t="s">
        <v>140</v>
      </c>
      <c r="K82" s="158"/>
    </row>
    <row r="83" spans="1:11" x14ac:dyDescent="0.25">
      <c r="A83" s="149"/>
      <c r="B83" s="38" t="s">
        <v>120</v>
      </c>
      <c r="C83" s="38" t="s">
        <v>56</v>
      </c>
      <c r="D83" s="46">
        <f>'[1]Таблица за цени'!D139</f>
        <v>57.84</v>
      </c>
      <c r="E83" s="47">
        <f>'[1]Таблица за цени'!G139</f>
        <v>17.400342880295895</v>
      </c>
      <c r="F83" s="47">
        <f>'[1]Таблица за цени'!J139</f>
        <v>85.36</v>
      </c>
      <c r="G83" s="49">
        <f>'[1]Таблица за цени'!K139</f>
        <v>160.6003428802959</v>
      </c>
      <c r="H83" s="69">
        <v>170000</v>
      </c>
      <c r="I83" s="70">
        <f>H83/G83</f>
        <v>1058.5282506321307</v>
      </c>
      <c r="J83" s="159" t="s">
        <v>140</v>
      </c>
      <c r="K83" s="158"/>
    </row>
    <row r="84" spans="1:11" ht="16.5" thickBot="1" x14ac:dyDescent="0.3">
      <c r="A84" s="141"/>
      <c r="B84" s="53" t="s">
        <v>123</v>
      </c>
      <c r="C84" s="53" t="s">
        <v>56</v>
      </c>
      <c r="D84" s="55">
        <f>'[1]Таблица за цени'!D145</f>
        <v>54.5</v>
      </c>
      <c r="E84" s="55">
        <f>'[1]Таблица за цени'!G145</f>
        <v>15.752572242964071</v>
      </c>
      <c r="F84" s="55">
        <f>'[1]Таблица за цени'!J145</f>
        <v>25.87</v>
      </c>
      <c r="G84" s="57">
        <f>'[1]Таблица за цени'!K145</f>
        <v>96.122572242964083</v>
      </c>
      <c r="H84" s="69">
        <v>150000</v>
      </c>
      <c r="I84" s="70">
        <f>H84/G84</f>
        <v>1560.5075530110942</v>
      </c>
      <c r="J84" s="159" t="s">
        <v>140</v>
      </c>
      <c r="K84" s="158"/>
    </row>
    <row r="85" spans="1:11" x14ac:dyDescent="0.25">
      <c r="A85" s="142"/>
      <c r="B85" s="104"/>
      <c r="C85" s="203" t="s">
        <v>124</v>
      </c>
      <c r="D85" s="203"/>
      <c r="E85" s="97"/>
      <c r="F85" s="97"/>
      <c r="G85" s="98"/>
      <c r="H85" s="99"/>
      <c r="I85" s="100"/>
      <c r="J85" s="133"/>
      <c r="K85" s="129"/>
    </row>
    <row r="86" spans="1:11" ht="16.5" thickBot="1" x14ac:dyDescent="0.3">
      <c r="A86" s="52"/>
      <c r="B86" s="62"/>
      <c r="C86" s="53" t="s">
        <v>125</v>
      </c>
      <c r="D86" s="54">
        <f>'[1]Таблица за цени'!D147</f>
        <v>48.83</v>
      </c>
      <c r="E86" s="55">
        <f>'[1]Таблица за цени'!G147</f>
        <v>14.564894790441931</v>
      </c>
      <c r="F86" s="55">
        <f>'[1]Таблица за цени'!J147</f>
        <v>203.09</v>
      </c>
      <c r="G86" s="57">
        <f>'[1]Таблица за цени'!K147</f>
        <v>266.48489479044196</v>
      </c>
      <c r="H86" s="103">
        <v>250000</v>
      </c>
      <c r="I86" s="106">
        <f>(H86/G86)/1.2</f>
        <v>781.78289804066469</v>
      </c>
      <c r="J86" s="161"/>
      <c r="K86" s="162"/>
    </row>
    <row r="89" spans="1:11" s="112" customFormat="1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</row>
    <row r="90" spans="1:11" s="112" customFormat="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</row>
    <row r="91" spans="1:11" s="112" customFormat="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</row>
    <row r="92" spans="1:11" s="112" customForma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</row>
    <row r="93" spans="1:11" s="112" customFormat="1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</row>
    <row r="104" spans="1:11" s="112" customForma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</row>
    <row r="105" spans="1:11" s="112" customFormat="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</row>
    <row r="106" spans="1:11" s="112" customForma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</row>
    <row r="107" spans="1:11" s="112" customForma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</row>
    <row r="108" spans="1:11" s="112" customForma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</row>
    <row r="109" spans="1:11" s="112" customForma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</row>
    <row r="110" spans="1:11" s="112" customForma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</row>
    <row r="111" spans="1:11" s="112" customFormat="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</row>
  </sheetData>
  <mergeCells count="109">
    <mergeCell ref="A4:A6"/>
    <mergeCell ref="A9:B9"/>
    <mergeCell ref="A40:B40"/>
    <mergeCell ref="A42:B42"/>
    <mergeCell ref="A30:B30"/>
    <mergeCell ref="G4:G6"/>
    <mergeCell ref="D25:D27"/>
    <mergeCell ref="H4:H6"/>
    <mergeCell ref="J4:K6"/>
    <mergeCell ref="I52:I53"/>
    <mergeCell ref="H59:K59"/>
    <mergeCell ref="J11:K11"/>
    <mergeCell ref="C64:D64"/>
    <mergeCell ref="C58:D58"/>
    <mergeCell ref="H1:J1"/>
    <mergeCell ref="F4:F6"/>
    <mergeCell ref="E25:E27"/>
    <mergeCell ref="D4:D6"/>
    <mergeCell ref="E4:E6"/>
    <mergeCell ref="G25:G27"/>
    <mergeCell ref="I4:I6"/>
    <mergeCell ref="C1:G1"/>
    <mergeCell ref="A54:A56"/>
    <mergeCell ref="D54:D56"/>
    <mergeCell ref="E54:E56"/>
    <mergeCell ref="F54:F56"/>
    <mergeCell ref="G54:G56"/>
    <mergeCell ref="A25:A27"/>
    <mergeCell ref="A37:B37"/>
    <mergeCell ref="A39:B39"/>
    <mergeCell ref="A43:B43"/>
    <mergeCell ref="A47:B47"/>
    <mergeCell ref="C67:D67"/>
    <mergeCell ref="A44:B44"/>
    <mergeCell ref="H52:H53"/>
    <mergeCell ref="C85:D85"/>
    <mergeCell ref="C74:D74"/>
    <mergeCell ref="C81:D81"/>
    <mergeCell ref="H54:H56"/>
    <mergeCell ref="H73:I73"/>
    <mergeCell ref="I54:I56"/>
    <mergeCell ref="A45:B45"/>
    <mergeCell ref="J19:K19"/>
    <mergeCell ref="J20:K20"/>
    <mergeCell ref="J78:K78"/>
    <mergeCell ref="J75:K75"/>
    <mergeCell ref="J76:K76"/>
    <mergeCell ref="F25:F27"/>
    <mergeCell ref="I25:I27"/>
    <mergeCell ref="H25:H27"/>
    <mergeCell ref="J38:K38"/>
    <mergeCell ref="J37:K37"/>
    <mergeCell ref="J21:K21"/>
    <mergeCell ref="J14:K14"/>
    <mergeCell ref="J7:K7"/>
    <mergeCell ref="J8:K8"/>
    <mergeCell ref="J9:K9"/>
    <mergeCell ref="J10:K10"/>
    <mergeCell ref="J15:K15"/>
    <mergeCell ref="J16:K16"/>
    <mergeCell ref="J17:K17"/>
    <mergeCell ref="J18:K18"/>
    <mergeCell ref="J36:K36"/>
    <mergeCell ref="J35:K35"/>
    <mergeCell ref="J44:K44"/>
    <mergeCell ref="J45:K45"/>
    <mergeCell ref="J39:K39"/>
    <mergeCell ref="J40:K40"/>
    <mergeCell ref="J41:K41"/>
    <mergeCell ref="J42:K42"/>
    <mergeCell ref="J43:K43"/>
    <mergeCell ref="J22:K22"/>
    <mergeCell ref="J32:K32"/>
    <mergeCell ref="J33:K33"/>
    <mergeCell ref="J34:K34"/>
    <mergeCell ref="J25:K27"/>
    <mergeCell ref="J28:K28"/>
    <mergeCell ref="J30:K30"/>
    <mergeCell ref="J31:K31"/>
    <mergeCell ref="J23:K23"/>
    <mergeCell ref="J24:K24"/>
    <mergeCell ref="J54:K56"/>
    <mergeCell ref="J57:K57"/>
    <mergeCell ref="J47:K47"/>
    <mergeCell ref="J48:K48"/>
    <mergeCell ref="J52:K53"/>
    <mergeCell ref="J46:K46"/>
    <mergeCell ref="J50:K50"/>
    <mergeCell ref="J49:K49"/>
    <mergeCell ref="J51:K51"/>
    <mergeCell ref="J69:K69"/>
    <mergeCell ref="J70:K70"/>
    <mergeCell ref="J71:K71"/>
    <mergeCell ref="J72:K72"/>
    <mergeCell ref="J60:K60"/>
    <mergeCell ref="J62:K62"/>
    <mergeCell ref="J63:K63"/>
    <mergeCell ref="J65:K65"/>
    <mergeCell ref="J61:K61"/>
    <mergeCell ref="J66:K66"/>
    <mergeCell ref="J68:K68"/>
    <mergeCell ref="J86:K86"/>
    <mergeCell ref="J79:K79"/>
    <mergeCell ref="J80:K80"/>
    <mergeCell ref="J82:K82"/>
    <mergeCell ref="J83:K83"/>
    <mergeCell ref="J84:K84"/>
    <mergeCell ref="J77:K77"/>
    <mergeCell ref="J73:K73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4" max="16383" man="1"/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K49" sqref="K49"/>
    </sheetView>
  </sheetViews>
  <sheetFormatPr defaultRowHeight="12.75" x14ac:dyDescent="0.2"/>
  <cols>
    <col min="1" max="1" width="3.140625" style="1" customWidth="1"/>
    <col min="2" max="2" width="6.7109375" style="1" customWidth="1"/>
    <col min="3" max="3" width="23.85546875" style="1" customWidth="1"/>
    <col min="4" max="16384" width="9.140625" style="1"/>
  </cols>
  <sheetData>
    <row r="1" spans="1:8" ht="13.5" thickBot="1" x14ac:dyDescent="0.25"/>
    <row r="2" spans="1:8" ht="17.25" x14ac:dyDescent="0.3">
      <c r="A2" s="2"/>
      <c r="B2" s="3"/>
      <c r="C2" s="244" t="s">
        <v>53</v>
      </c>
      <c r="D2" s="244"/>
      <c r="E2" s="3"/>
      <c r="F2" s="3"/>
      <c r="G2" s="4"/>
      <c r="H2" s="5"/>
    </row>
    <row r="3" spans="1:8" ht="15" x14ac:dyDescent="0.25">
      <c r="A3" s="6"/>
      <c r="B3" s="14" t="s">
        <v>55</v>
      </c>
      <c r="C3" s="7" t="s">
        <v>133</v>
      </c>
      <c r="D3" s="240" t="s">
        <v>135</v>
      </c>
      <c r="E3" s="241"/>
      <c r="F3" s="242"/>
      <c r="G3" s="241" t="s">
        <v>128</v>
      </c>
      <c r="H3" s="243"/>
    </row>
    <row r="4" spans="1:8" ht="15" x14ac:dyDescent="0.25">
      <c r="A4" s="6"/>
      <c r="B4" s="14" t="s">
        <v>57</v>
      </c>
      <c r="C4" s="7" t="s">
        <v>132</v>
      </c>
      <c r="D4" s="240" t="s">
        <v>137</v>
      </c>
      <c r="E4" s="241"/>
      <c r="F4" s="242"/>
      <c r="G4" s="241" t="s">
        <v>128</v>
      </c>
      <c r="H4" s="243"/>
    </row>
    <row r="5" spans="1:8" ht="15" x14ac:dyDescent="0.25">
      <c r="A5" s="6"/>
      <c r="B5" s="14" t="s">
        <v>58</v>
      </c>
      <c r="C5" s="7" t="s">
        <v>132</v>
      </c>
      <c r="D5" s="240" t="s">
        <v>137</v>
      </c>
      <c r="E5" s="241"/>
      <c r="F5" s="242"/>
      <c r="G5" s="241" t="s">
        <v>128</v>
      </c>
      <c r="H5" s="243"/>
    </row>
    <row r="6" spans="1:8" ht="15" x14ac:dyDescent="0.25">
      <c r="A6" s="6"/>
      <c r="B6" s="14" t="s">
        <v>59</v>
      </c>
      <c r="C6" s="7" t="s">
        <v>132</v>
      </c>
      <c r="D6" s="240" t="s">
        <v>137</v>
      </c>
      <c r="E6" s="241"/>
      <c r="F6" s="242"/>
      <c r="G6" s="241" t="s">
        <v>128</v>
      </c>
      <c r="H6" s="243"/>
    </row>
    <row r="7" spans="1:8" ht="15" x14ac:dyDescent="0.25">
      <c r="A7" s="6"/>
      <c r="B7" s="14" t="s">
        <v>60</v>
      </c>
      <c r="C7" s="7" t="s">
        <v>132</v>
      </c>
      <c r="D7" s="240" t="s">
        <v>137</v>
      </c>
      <c r="E7" s="241"/>
      <c r="F7" s="242"/>
      <c r="G7" s="241" t="s">
        <v>128</v>
      </c>
      <c r="H7" s="243"/>
    </row>
    <row r="8" spans="1:8" ht="15" x14ac:dyDescent="0.25">
      <c r="A8" s="6"/>
      <c r="B8" s="14" t="s">
        <v>61</v>
      </c>
      <c r="C8" s="7" t="s">
        <v>132</v>
      </c>
      <c r="D8" s="240" t="s">
        <v>137</v>
      </c>
      <c r="E8" s="241"/>
      <c r="F8" s="242"/>
      <c r="G8" s="241" t="s">
        <v>128</v>
      </c>
      <c r="H8" s="243"/>
    </row>
    <row r="9" spans="1:8" ht="15" x14ac:dyDescent="0.25">
      <c r="A9" s="6"/>
      <c r="B9" s="14" t="s">
        <v>62</v>
      </c>
      <c r="C9" s="7" t="s">
        <v>132</v>
      </c>
      <c r="D9" s="240" t="s">
        <v>137</v>
      </c>
      <c r="E9" s="241"/>
      <c r="F9" s="242"/>
      <c r="G9" s="241" t="s">
        <v>128</v>
      </c>
      <c r="H9" s="243"/>
    </row>
    <row r="10" spans="1:8" ht="15" x14ac:dyDescent="0.25">
      <c r="A10" s="6"/>
      <c r="B10" s="14" t="s">
        <v>63</v>
      </c>
      <c r="C10" s="7" t="s">
        <v>132</v>
      </c>
      <c r="D10" s="240"/>
      <c r="E10" s="241"/>
      <c r="F10" s="242"/>
      <c r="G10" s="241" t="s">
        <v>128</v>
      </c>
      <c r="H10" s="243"/>
    </row>
    <row r="11" spans="1:8" ht="15" x14ac:dyDescent="0.25">
      <c r="A11" s="6"/>
      <c r="B11" s="14" t="s">
        <v>64</v>
      </c>
      <c r="C11" s="7" t="s">
        <v>132</v>
      </c>
      <c r="D11" s="240"/>
      <c r="E11" s="241"/>
      <c r="F11" s="242"/>
      <c r="G11" s="241" t="s">
        <v>128</v>
      </c>
      <c r="H11" s="243"/>
    </row>
    <row r="12" spans="1:8" ht="15" x14ac:dyDescent="0.25">
      <c r="A12" s="6"/>
      <c r="B12" s="14" t="s">
        <v>65</v>
      </c>
      <c r="C12" s="7" t="s">
        <v>136</v>
      </c>
      <c r="D12" s="240" t="s">
        <v>135</v>
      </c>
      <c r="E12" s="241"/>
      <c r="F12" s="242"/>
      <c r="G12" s="241" t="s">
        <v>129</v>
      </c>
      <c r="H12" s="243"/>
    </row>
    <row r="13" spans="1:8" ht="15" x14ac:dyDescent="0.25">
      <c r="A13" s="6"/>
      <c r="B13" s="14" t="s">
        <v>66</v>
      </c>
      <c r="C13" s="7" t="s">
        <v>136</v>
      </c>
      <c r="D13" s="240" t="s">
        <v>135</v>
      </c>
      <c r="E13" s="241"/>
      <c r="F13" s="242"/>
      <c r="G13" s="241" t="s">
        <v>130</v>
      </c>
      <c r="H13" s="243"/>
    </row>
    <row r="14" spans="1:8" ht="15" x14ac:dyDescent="0.25">
      <c r="A14" s="6"/>
      <c r="B14" s="14" t="s">
        <v>67</v>
      </c>
      <c r="C14" s="7" t="s">
        <v>136</v>
      </c>
      <c r="D14" s="240" t="s">
        <v>135</v>
      </c>
      <c r="E14" s="241"/>
      <c r="F14" s="242"/>
      <c r="G14" s="241" t="s">
        <v>130</v>
      </c>
      <c r="H14" s="243"/>
    </row>
    <row r="15" spans="1:8" ht="15.75" thickBot="1" x14ac:dyDescent="0.3">
      <c r="A15" s="6"/>
      <c r="B15" s="14" t="s">
        <v>68</v>
      </c>
      <c r="C15" s="7" t="s">
        <v>136</v>
      </c>
      <c r="D15" s="240" t="s">
        <v>135</v>
      </c>
      <c r="E15" s="241"/>
      <c r="F15" s="242"/>
      <c r="G15" s="245" t="s">
        <v>130</v>
      </c>
      <c r="H15" s="246"/>
    </row>
    <row r="16" spans="1:8" ht="17.25" x14ac:dyDescent="0.3">
      <c r="A16" s="2"/>
      <c r="B16" s="8"/>
      <c r="C16" s="244" t="s">
        <v>70</v>
      </c>
      <c r="D16" s="244"/>
      <c r="E16" s="3"/>
      <c r="F16" s="3"/>
      <c r="G16" s="4"/>
      <c r="H16" s="5"/>
    </row>
    <row r="17" spans="1:8" ht="15" x14ac:dyDescent="0.25">
      <c r="A17" s="6"/>
      <c r="B17" s="14" t="s">
        <v>71</v>
      </c>
      <c r="C17" s="7" t="s">
        <v>133</v>
      </c>
      <c r="D17" s="240" t="s">
        <v>135</v>
      </c>
      <c r="E17" s="241"/>
      <c r="F17" s="242"/>
      <c r="G17" s="241" t="s">
        <v>128</v>
      </c>
      <c r="H17" s="243"/>
    </row>
    <row r="18" spans="1:8" ht="15" x14ac:dyDescent="0.25">
      <c r="A18" s="6"/>
      <c r="B18" s="14" t="s">
        <v>72</v>
      </c>
      <c r="C18" s="7" t="s">
        <v>132</v>
      </c>
      <c r="D18" s="240"/>
      <c r="E18" s="241"/>
      <c r="F18" s="242"/>
      <c r="G18" s="241" t="s">
        <v>128</v>
      </c>
      <c r="H18" s="243"/>
    </row>
    <row r="19" spans="1:8" ht="15" x14ac:dyDescent="0.25">
      <c r="A19" s="6"/>
      <c r="B19" s="14" t="s">
        <v>73</v>
      </c>
      <c r="C19" s="7" t="s">
        <v>132</v>
      </c>
      <c r="D19" s="240"/>
      <c r="E19" s="241"/>
      <c r="F19" s="242"/>
      <c r="G19" s="241" t="s">
        <v>128</v>
      </c>
      <c r="H19" s="243"/>
    </row>
    <row r="20" spans="1:8" ht="15" x14ac:dyDescent="0.25">
      <c r="A20" s="6"/>
      <c r="B20" s="14" t="s">
        <v>74</v>
      </c>
      <c r="C20" s="7" t="s">
        <v>132</v>
      </c>
      <c r="D20" s="240"/>
      <c r="E20" s="241"/>
      <c r="F20" s="242"/>
      <c r="G20" s="241" t="s">
        <v>128</v>
      </c>
      <c r="H20" s="243"/>
    </row>
    <row r="21" spans="1:8" ht="15" x14ac:dyDescent="0.25">
      <c r="A21" s="6"/>
      <c r="B21" s="14" t="s">
        <v>75</v>
      </c>
      <c r="C21" s="7" t="s">
        <v>132</v>
      </c>
      <c r="D21" s="240"/>
      <c r="E21" s="241"/>
      <c r="F21" s="242"/>
      <c r="G21" s="241" t="s">
        <v>128</v>
      </c>
      <c r="H21" s="243"/>
    </row>
    <row r="22" spans="1:8" ht="15" x14ac:dyDescent="0.25">
      <c r="A22" s="6"/>
      <c r="B22" s="14" t="s">
        <v>76</v>
      </c>
      <c r="C22" s="7" t="s">
        <v>132</v>
      </c>
      <c r="D22" s="240"/>
      <c r="E22" s="241"/>
      <c r="F22" s="242"/>
      <c r="G22" s="241" t="s">
        <v>128</v>
      </c>
      <c r="H22" s="243"/>
    </row>
    <row r="23" spans="1:8" ht="15" x14ac:dyDescent="0.25">
      <c r="A23" s="6"/>
      <c r="B23" s="14" t="s">
        <v>77</v>
      </c>
      <c r="C23" s="7" t="s">
        <v>132</v>
      </c>
      <c r="D23" s="240"/>
      <c r="E23" s="241"/>
      <c r="F23" s="242"/>
      <c r="G23" s="241" t="s">
        <v>128</v>
      </c>
      <c r="H23" s="243"/>
    </row>
    <row r="24" spans="1:8" ht="15" x14ac:dyDescent="0.25">
      <c r="A24" s="6"/>
      <c r="B24" s="14" t="s">
        <v>78</v>
      </c>
      <c r="C24" s="7" t="s">
        <v>132</v>
      </c>
      <c r="D24" s="240"/>
      <c r="E24" s="241"/>
      <c r="F24" s="242"/>
      <c r="G24" s="241" t="s">
        <v>128</v>
      </c>
      <c r="H24" s="243"/>
    </row>
    <row r="25" spans="1:8" ht="15" x14ac:dyDescent="0.25">
      <c r="A25" s="6"/>
      <c r="B25" s="14" t="s">
        <v>79</v>
      </c>
      <c r="C25" s="7" t="s">
        <v>132</v>
      </c>
      <c r="D25" s="240"/>
      <c r="E25" s="241"/>
      <c r="F25" s="242"/>
      <c r="G25" s="241" t="s">
        <v>128</v>
      </c>
      <c r="H25" s="243"/>
    </row>
    <row r="26" spans="1:8" ht="15" x14ac:dyDescent="0.25">
      <c r="A26" s="6"/>
      <c r="B26" s="14" t="s">
        <v>80</v>
      </c>
      <c r="C26" s="7" t="s">
        <v>136</v>
      </c>
      <c r="D26" s="240" t="s">
        <v>135</v>
      </c>
      <c r="E26" s="241"/>
      <c r="F26" s="242"/>
      <c r="G26" s="241" t="s">
        <v>129</v>
      </c>
      <c r="H26" s="243"/>
    </row>
    <row r="27" spans="1:8" ht="15" x14ac:dyDescent="0.25">
      <c r="A27" s="6"/>
      <c r="B27" s="14" t="s">
        <v>81</v>
      </c>
      <c r="C27" s="7" t="s">
        <v>136</v>
      </c>
      <c r="D27" s="240" t="s">
        <v>135</v>
      </c>
      <c r="E27" s="241"/>
      <c r="F27" s="242"/>
      <c r="G27" s="241" t="s">
        <v>130</v>
      </c>
      <c r="H27" s="243"/>
    </row>
    <row r="28" spans="1:8" ht="15" x14ac:dyDescent="0.25">
      <c r="A28" s="6"/>
      <c r="B28" s="14" t="s">
        <v>82</v>
      </c>
      <c r="C28" s="7" t="s">
        <v>136</v>
      </c>
      <c r="D28" s="240" t="s">
        <v>135</v>
      </c>
      <c r="E28" s="241"/>
      <c r="F28" s="242"/>
      <c r="G28" s="241" t="s">
        <v>130</v>
      </c>
      <c r="H28" s="243"/>
    </row>
    <row r="29" spans="1:8" ht="15" x14ac:dyDescent="0.25">
      <c r="A29" s="6"/>
      <c r="B29" s="14" t="s">
        <v>83</v>
      </c>
      <c r="C29" s="7" t="s">
        <v>136</v>
      </c>
      <c r="D29" s="240" t="s">
        <v>135</v>
      </c>
      <c r="E29" s="241"/>
      <c r="F29" s="242"/>
      <c r="G29" s="247" t="s">
        <v>130</v>
      </c>
      <c r="H29" s="248"/>
    </row>
    <row r="30" spans="1:8" ht="42.75" customHeight="1" x14ac:dyDescent="0.25">
      <c r="A30" s="9"/>
      <c r="B30" s="15" t="s">
        <v>84</v>
      </c>
      <c r="C30" s="10" t="s">
        <v>85</v>
      </c>
      <c r="D30" s="251" t="s">
        <v>134</v>
      </c>
      <c r="E30" s="252"/>
      <c r="F30" s="253"/>
      <c r="G30" s="249" t="s">
        <v>131</v>
      </c>
      <c r="H30" s="250"/>
    </row>
    <row r="31" spans="1:8" ht="15" x14ac:dyDescent="0.25">
      <c r="A31" s="6"/>
      <c r="B31" s="14" t="s">
        <v>86</v>
      </c>
      <c r="C31" s="7" t="s">
        <v>136</v>
      </c>
      <c r="D31" s="240" t="s">
        <v>135</v>
      </c>
      <c r="E31" s="241"/>
      <c r="F31" s="242"/>
      <c r="G31" s="247" t="s">
        <v>131</v>
      </c>
      <c r="H31" s="248"/>
    </row>
    <row r="32" spans="1:8" ht="15.75" thickBot="1" x14ac:dyDescent="0.3">
      <c r="A32" s="6"/>
      <c r="B32" s="14" t="s">
        <v>87</v>
      </c>
      <c r="C32" s="7" t="s">
        <v>136</v>
      </c>
      <c r="D32" s="240" t="s">
        <v>135</v>
      </c>
      <c r="E32" s="241"/>
      <c r="F32" s="242"/>
      <c r="G32" s="247" t="s">
        <v>131</v>
      </c>
      <c r="H32" s="248"/>
    </row>
    <row r="33" spans="1:8" ht="17.25" x14ac:dyDescent="0.3">
      <c r="A33" s="2"/>
      <c r="B33" s="8"/>
      <c r="C33" s="244" t="s">
        <v>89</v>
      </c>
      <c r="D33" s="244"/>
      <c r="E33" s="3"/>
      <c r="F33" s="3"/>
      <c r="G33" s="4"/>
      <c r="H33" s="5"/>
    </row>
    <row r="34" spans="1:8" ht="15" x14ac:dyDescent="0.25">
      <c r="A34" s="6"/>
      <c r="B34" s="14" t="s">
        <v>90</v>
      </c>
      <c r="C34" s="7" t="s">
        <v>136</v>
      </c>
      <c r="D34" s="240" t="s">
        <v>135</v>
      </c>
      <c r="E34" s="241"/>
      <c r="F34" s="242"/>
      <c r="G34" s="241" t="s">
        <v>128</v>
      </c>
      <c r="H34" s="243"/>
    </row>
    <row r="35" spans="1:8" ht="15" x14ac:dyDescent="0.25">
      <c r="A35" s="6"/>
      <c r="B35" s="14" t="s">
        <v>91</v>
      </c>
      <c r="C35" s="7" t="s">
        <v>132</v>
      </c>
      <c r="D35" s="240" t="s">
        <v>137</v>
      </c>
      <c r="E35" s="241"/>
      <c r="F35" s="242"/>
      <c r="G35" s="241" t="s">
        <v>128</v>
      </c>
      <c r="H35" s="243"/>
    </row>
    <row r="36" spans="1:8" ht="15" x14ac:dyDescent="0.25">
      <c r="A36" s="6"/>
      <c r="B36" s="14" t="s">
        <v>92</v>
      </c>
      <c r="C36" s="7" t="s">
        <v>132</v>
      </c>
      <c r="D36" s="240" t="s">
        <v>137</v>
      </c>
      <c r="E36" s="241"/>
      <c r="F36" s="242"/>
      <c r="G36" s="241" t="s">
        <v>128</v>
      </c>
      <c r="H36" s="243"/>
    </row>
    <row r="37" spans="1:8" ht="15" x14ac:dyDescent="0.25">
      <c r="A37" s="6"/>
      <c r="B37" s="14" t="s">
        <v>93</v>
      </c>
      <c r="C37" s="7" t="s">
        <v>132</v>
      </c>
      <c r="D37" s="240" t="s">
        <v>137</v>
      </c>
      <c r="E37" s="241"/>
      <c r="F37" s="242"/>
      <c r="G37" s="241" t="s">
        <v>128</v>
      </c>
      <c r="H37" s="243"/>
    </row>
    <row r="38" spans="1:8" ht="15" x14ac:dyDescent="0.25">
      <c r="A38" s="6"/>
      <c r="B38" s="14" t="s">
        <v>94</v>
      </c>
      <c r="C38" s="7" t="s">
        <v>132</v>
      </c>
      <c r="D38" s="240" t="s">
        <v>137</v>
      </c>
      <c r="E38" s="241"/>
      <c r="F38" s="242"/>
      <c r="G38" s="241" t="s">
        <v>128</v>
      </c>
      <c r="H38" s="243"/>
    </row>
    <row r="39" spans="1:8" ht="15" x14ac:dyDescent="0.25">
      <c r="A39" s="6"/>
      <c r="B39" s="14" t="s">
        <v>95</v>
      </c>
      <c r="C39" s="7" t="s">
        <v>132</v>
      </c>
      <c r="D39" s="240" t="s">
        <v>137</v>
      </c>
      <c r="E39" s="241"/>
      <c r="F39" s="242"/>
      <c r="G39" s="241" t="s">
        <v>128</v>
      </c>
      <c r="H39" s="243"/>
    </row>
    <row r="40" spans="1:8" ht="15" x14ac:dyDescent="0.25">
      <c r="A40" s="6"/>
      <c r="B40" s="14" t="s">
        <v>96</v>
      </c>
      <c r="C40" s="7" t="s">
        <v>132</v>
      </c>
      <c r="D40" s="240" t="s">
        <v>137</v>
      </c>
      <c r="E40" s="241"/>
      <c r="F40" s="242"/>
      <c r="G40" s="241" t="s">
        <v>128</v>
      </c>
      <c r="H40" s="243"/>
    </row>
    <row r="41" spans="1:8" ht="15" x14ac:dyDescent="0.25">
      <c r="A41" s="6"/>
      <c r="B41" s="14" t="s">
        <v>97</v>
      </c>
      <c r="C41" s="7" t="s">
        <v>136</v>
      </c>
      <c r="D41" s="240" t="s">
        <v>135</v>
      </c>
      <c r="E41" s="241"/>
      <c r="F41" s="242"/>
      <c r="G41" s="241" t="s">
        <v>129</v>
      </c>
      <c r="H41" s="243"/>
    </row>
    <row r="42" spans="1:8" ht="15" x14ac:dyDescent="0.25">
      <c r="A42" s="6"/>
      <c r="B42" s="14" t="s">
        <v>98</v>
      </c>
      <c r="C42" s="7" t="s">
        <v>136</v>
      </c>
      <c r="D42" s="240" t="s">
        <v>135</v>
      </c>
      <c r="E42" s="241"/>
      <c r="F42" s="242"/>
      <c r="G42" s="241" t="s">
        <v>130</v>
      </c>
      <c r="H42" s="243"/>
    </row>
    <row r="43" spans="1:8" ht="15" x14ac:dyDescent="0.25">
      <c r="A43" s="6"/>
      <c r="B43" s="14" t="s">
        <v>100</v>
      </c>
      <c r="C43" s="7" t="s">
        <v>136</v>
      </c>
      <c r="D43" s="240" t="s">
        <v>135</v>
      </c>
      <c r="E43" s="241"/>
      <c r="F43" s="242"/>
      <c r="G43" s="241" t="s">
        <v>130</v>
      </c>
      <c r="H43" s="243"/>
    </row>
    <row r="44" spans="1:8" ht="15" x14ac:dyDescent="0.25">
      <c r="A44" s="6"/>
      <c r="B44" s="14" t="s">
        <v>101</v>
      </c>
      <c r="C44" s="7" t="s">
        <v>136</v>
      </c>
      <c r="D44" s="240" t="s">
        <v>135</v>
      </c>
      <c r="E44" s="241"/>
      <c r="F44" s="242"/>
      <c r="G44" s="241" t="s">
        <v>130</v>
      </c>
      <c r="H44" s="243"/>
    </row>
    <row r="45" spans="1:8" ht="15" x14ac:dyDescent="0.25">
      <c r="A45" s="6"/>
      <c r="B45" s="14" t="s">
        <v>102</v>
      </c>
      <c r="C45" s="7" t="s">
        <v>136</v>
      </c>
      <c r="D45" s="240" t="s">
        <v>135</v>
      </c>
      <c r="E45" s="241"/>
      <c r="F45" s="242"/>
      <c r="G45" s="241" t="s">
        <v>131</v>
      </c>
      <c r="H45" s="243"/>
    </row>
    <row r="46" spans="1:8" ht="15.75" thickBot="1" x14ac:dyDescent="0.3">
      <c r="A46" s="6"/>
      <c r="B46" s="14" t="s">
        <v>103</v>
      </c>
      <c r="C46" s="7" t="s">
        <v>136</v>
      </c>
      <c r="D46" s="254" t="s">
        <v>135</v>
      </c>
      <c r="E46" s="245"/>
      <c r="F46" s="255"/>
      <c r="G46" s="245" t="s">
        <v>131</v>
      </c>
      <c r="H46" s="246"/>
    </row>
    <row r="47" spans="1:8" ht="17.25" x14ac:dyDescent="0.3">
      <c r="A47" s="2"/>
      <c r="B47" s="8"/>
      <c r="C47" s="244" t="s">
        <v>104</v>
      </c>
      <c r="D47" s="244"/>
      <c r="E47" s="3"/>
      <c r="F47" s="3"/>
      <c r="G47" s="4"/>
      <c r="H47" s="5"/>
    </row>
    <row r="48" spans="1:8" ht="15" x14ac:dyDescent="0.25">
      <c r="A48" s="6"/>
      <c r="B48" s="14" t="s">
        <v>105</v>
      </c>
      <c r="C48" s="7" t="s">
        <v>136</v>
      </c>
      <c r="D48" s="240" t="s">
        <v>135</v>
      </c>
      <c r="E48" s="241"/>
      <c r="F48" s="242"/>
      <c r="G48" s="241" t="s">
        <v>128</v>
      </c>
      <c r="H48" s="243"/>
    </row>
    <row r="49" spans="1:8" ht="15" x14ac:dyDescent="0.25">
      <c r="A49" s="6"/>
      <c r="B49" s="14" t="s">
        <v>106</v>
      </c>
      <c r="C49" s="7" t="s">
        <v>132</v>
      </c>
      <c r="D49" s="240"/>
      <c r="E49" s="241"/>
      <c r="F49" s="242"/>
      <c r="G49" s="241" t="s">
        <v>128</v>
      </c>
      <c r="H49" s="243"/>
    </row>
    <row r="50" spans="1:8" ht="15" x14ac:dyDescent="0.25">
      <c r="A50" s="6"/>
      <c r="B50" s="14" t="s">
        <v>107</v>
      </c>
      <c r="C50" s="7" t="s">
        <v>132</v>
      </c>
      <c r="D50" s="240"/>
      <c r="E50" s="241"/>
      <c r="F50" s="242"/>
      <c r="G50" s="241" t="s">
        <v>128</v>
      </c>
      <c r="H50" s="243"/>
    </row>
    <row r="51" spans="1:8" ht="15" x14ac:dyDescent="0.25">
      <c r="A51" s="6"/>
      <c r="B51" s="14" t="s">
        <v>108</v>
      </c>
      <c r="C51" s="7" t="s">
        <v>132</v>
      </c>
      <c r="D51" s="240"/>
      <c r="E51" s="241"/>
      <c r="F51" s="242"/>
      <c r="G51" s="241" t="s">
        <v>128</v>
      </c>
      <c r="H51" s="243"/>
    </row>
    <row r="52" spans="1:8" ht="15" x14ac:dyDescent="0.25">
      <c r="A52" s="6"/>
      <c r="B52" s="14" t="s">
        <v>109</v>
      </c>
      <c r="C52" s="7" t="s">
        <v>132</v>
      </c>
      <c r="D52" s="240"/>
      <c r="E52" s="241"/>
      <c r="F52" s="242"/>
      <c r="G52" s="241" t="s">
        <v>128</v>
      </c>
      <c r="H52" s="243"/>
    </row>
    <row r="53" spans="1:8" ht="15" x14ac:dyDescent="0.25">
      <c r="A53" s="6"/>
      <c r="B53" s="14" t="s">
        <v>110</v>
      </c>
      <c r="C53" s="7" t="s">
        <v>132</v>
      </c>
      <c r="D53" s="240"/>
      <c r="E53" s="241"/>
      <c r="F53" s="242"/>
      <c r="G53" s="241" t="s">
        <v>128</v>
      </c>
      <c r="H53" s="243"/>
    </row>
    <row r="54" spans="1:8" ht="15" x14ac:dyDescent="0.25">
      <c r="A54" s="6"/>
      <c r="B54" s="14" t="s">
        <v>111</v>
      </c>
      <c r="C54" s="7" t="s">
        <v>132</v>
      </c>
      <c r="D54" s="240"/>
      <c r="E54" s="241"/>
      <c r="F54" s="242"/>
      <c r="G54" s="241" t="s">
        <v>128</v>
      </c>
      <c r="H54" s="243"/>
    </row>
    <row r="55" spans="1:8" ht="15" x14ac:dyDescent="0.25">
      <c r="A55" s="6"/>
      <c r="B55" s="14" t="s">
        <v>112</v>
      </c>
      <c r="C55" s="7" t="s">
        <v>136</v>
      </c>
      <c r="D55" s="240" t="s">
        <v>135</v>
      </c>
      <c r="E55" s="241"/>
      <c r="F55" s="242"/>
      <c r="G55" s="241" t="s">
        <v>128</v>
      </c>
      <c r="H55" s="243"/>
    </row>
    <row r="56" spans="1:8" ht="15" x14ac:dyDescent="0.25">
      <c r="A56" s="6"/>
      <c r="B56" s="14" t="s">
        <v>114</v>
      </c>
      <c r="C56" s="7" t="s">
        <v>136</v>
      </c>
      <c r="D56" s="240" t="s">
        <v>135</v>
      </c>
      <c r="E56" s="241"/>
      <c r="F56" s="242"/>
      <c r="G56" s="241" t="s">
        <v>130</v>
      </c>
      <c r="H56" s="243"/>
    </row>
    <row r="57" spans="1:8" ht="15" x14ac:dyDescent="0.25">
      <c r="A57" s="6"/>
      <c r="B57" s="14" t="s">
        <v>115</v>
      </c>
      <c r="C57" s="7" t="s">
        <v>136</v>
      </c>
      <c r="D57" s="240" t="s">
        <v>135</v>
      </c>
      <c r="E57" s="241"/>
      <c r="F57" s="242"/>
      <c r="G57" s="241" t="s">
        <v>130</v>
      </c>
      <c r="H57" s="243"/>
    </row>
    <row r="58" spans="1:8" ht="15" x14ac:dyDescent="0.25">
      <c r="A58" s="6"/>
      <c r="B58" s="14" t="s">
        <v>116</v>
      </c>
      <c r="C58" s="7" t="s">
        <v>136</v>
      </c>
      <c r="D58" s="240" t="s">
        <v>135</v>
      </c>
      <c r="E58" s="241"/>
      <c r="F58" s="242"/>
      <c r="G58" s="241" t="s">
        <v>131</v>
      </c>
      <c r="H58" s="243"/>
    </row>
    <row r="59" spans="1:8" ht="15.75" thickBot="1" x14ac:dyDescent="0.3">
      <c r="A59" s="6"/>
      <c r="B59" s="14" t="s">
        <v>117</v>
      </c>
      <c r="C59" s="7" t="s">
        <v>136</v>
      </c>
      <c r="D59" s="240" t="s">
        <v>135</v>
      </c>
      <c r="E59" s="241"/>
      <c r="F59" s="242"/>
      <c r="G59" s="241" t="s">
        <v>131</v>
      </c>
      <c r="H59" s="243"/>
    </row>
    <row r="60" spans="1:8" ht="17.25" x14ac:dyDescent="0.3">
      <c r="A60" s="11"/>
      <c r="B60" s="8"/>
      <c r="C60" s="244" t="s">
        <v>118</v>
      </c>
      <c r="D60" s="244"/>
      <c r="E60" s="3"/>
      <c r="F60" s="3"/>
      <c r="G60" s="4"/>
      <c r="H60" s="5"/>
    </row>
    <row r="61" spans="1:8" ht="15" x14ac:dyDescent="0.25">
      <c r="A61" s="6"/>
      <c r="B61" s="14" t="s">
        <v>119</v>
      </c>
      <c r="C61" s="7" t="s">
        <v>136</v>
      </c>
      <c r="D61" s="240" t="s">
        <v>135</v>
      </c>
      <c r="E61" s="241"/>
      <c r="F61" s="242"/>
      <c r="G61" s="241" t="s">
        <v>128</v>
      </c>
      <c r="H61" s="243"/>
    </row>
    <row r="62" spans="1:8" ht="15" x14ac:dyDescent="0.25">
      <c r="A62" s="6"/>
      <c r="B62" s="14" t="s">
        <v>120</v>
      </c>
      <c r="C62" s="7" t="s">
        <v>136</v>
      </c>
      <c r="D62" s="240" t="s">
        <v>135</v>
      </c>
      <c r="E62" s="241"/>
      <c r="F62" s="242"/>
      <c r="G62" s="241" t="s">
        <v>128</v>
      </c>
      <c r="H62" s="243"/>
    </row>
    <row r="63" spans="1:8" ht="15" x14ac:dyDescent="0.25">
      <c r="A63" s="6"/>
      <c r="B63" s="14" t="s">
        <v>121</v>
      </c>
      <c r="C63" s="7" t="s">
        <v>136</v>
      </c>
      <c r="D63" s="240" t="s">
        <v>135</v>
      </c>
      <c r="E63" s="241"/>
      <c r="F63" s="242"/>
      <c r="G63" s="241" t="s">
        <v>131</v>
      </c>
      <c r="H63" s="243"/>
    </row>
    <row r="64" spans="1:8" ht="15" x14ac:dyDescent="0.25">
      <c r="A64" s="6"/>
      <c r="B64" s="14" t="s">
        <v>122</v>
      </c>
      <c r="C64" s="7" t="s">
        <v>136</v>
      </c>
      <c r="D64" s="240" t="s">
        <v>135</v>
      </c>
      <c r="E64" s="241"/>
      <c r="F64" s="242"/>
      <c r="G64" s="241" t="s">
        <v>131</v>
      </c>
      <c r="H64" s="243"/>
    </row>
    <row r="65" spans="1:8" ht="15.75" thickBot="1" x14ac:dyDescent="0.3">
      <c r="A65" s="12"/>
      <c r="B65" s="16" t="s">
        <v>123</v>
      </c>
      <c r="C65" s="13" t="s">
        <v>136</v>
      </c>
      <c r="D65" s="254" t="s">
        <v>135</v>
      </c>
      <c r="E65" s="245"/>
      <c r="F65" s="255"/>
      <c r="G65" s="254" t="s">
        <v>131</v>
      </c>
      <c r="H65" s="246"/>
    </row>
  </sheetData>
  <mergeCells count="123">
    <mergeCell ref="D65:F65"/>
    <mergeCell ref="G65:H65"/>
    <mergeCell ref="D61:F61"/>
    <mergeCell ref="G61:H61"/>
    <mergeCell ref="D62:F62"/>
    <mergeCell ref="G62:H62"/>
    <mergeCell ref="D63:F63"/>
    <mergeCell ref="G63:H63"/>
    <mergeCell ref="D57:F57"/>
    <mergeCell ref="D64:F64"/>
    <mergeCell ref="G64:H64"/>
    <mergeCell ref="G57:H57"/>
    <mergeCell ref="D58:F58"/>
    <mergeCell ref="G58:H58"/>
    <mergeCell ref="D59:F59"/>
    <mergeCell ref="G59:H59"/>
    <mergeCell ref="C60:D60"/>
    <mergeCell ref="D56:F56"/>
    <mergeCell ref="D52:F52"/>
    <mergeCell ref="G52:H52"/>
    <mergeCell ref="D53:F53"/>
    <mergeCell ref="G53:H53"/>
    <mergeCell ref="G56:H56"/>
    <mergeCell ref="D54:F54"/>
    <mergeCell ref="G54:H54"/>
    <mergeCell ref="D55:F55"/>
    <mergeCell ref="G55:H55"/>
    <mergeCell ref="G40:H40"/>
    <mergeCell ref="D41:F41"/>
    <mergeCell ref="G41:H41"/>
    <mergeCell ref="D42:F42"/>
    <mergeCell ref="G42:H42"/>
    <mergeCell ref="D48:F48"/>
    <mergeCell ref="G48:H48"/>
    <mergeCell ref="D43:F43"/>
    <mergeCell ref="D45:F45"/>
    <mergeCell ref="D46:F46"/>
    <mergeCell ref="D49:F49"/>
    <mergeCell ref="G49:H49"/>
    <mergeCell ref="G51:H51"/>
    <mergeCell ref="G43:H43"/>
    <mergeCell ref="D44:F44"/>
    <mergeCell ref="G44:H44"/>
    <mergeCell ref="D50:F50"/>
    <mergeCell ref="G50:H50"/>
    <mergeCell ref="G45:H45"/>
    <mergeCell ref="G46:H46"/>
    <mergeCell ref="G36:H36"/>
    <mergeCell ref="D37:F37"/>
    <mergeCell ref="G37:H37"/>
    <mergeCell ref="G38:H38"/>
    <mergeCell ref="G34:H34"/>
    <mergeCell ref="D32:F32"/>
    <mergeCell ref="G31:H31"/>
    <mergeCell ref="G32:H32"/>
    <mergeCell ref="D30:F30"/>
    <mergeCell ref="G25:H25"/>
    <mergeCell ref="G23:H23"/>
    <mergeCell ref="D24:F24"/>
    <mergeCell ref="G39:H39"/>
    <mergeCell ref="G27:H27"/>
    <mergeCell ref="D28:F28"/>
    <mergeCell ref="G28:H28"/>
    <mergeCell ref="D29:F29"/>
    <mergeCell ref="G29:H29"/>
    <mergeCell ref="D38:F38"/>
    <mergeCell ref="G35:H35"/>
    <mergeCell ref="D27:F27"/>
    <mergeCell ref="G30:H30"/>
    <mergeCell ref="D14:F14"/>
    <mergeCell ref="D15:F15"/>
    <mergeCell ref="C33:D33"/>
    <mergeCell ref="G15:H15"/>
    <mergeCell ref="G17:H17"/>
    <mergeCell ref="G21:H21"/>
    <mergeCell ref="D22:F22"/>
    <mergeCell ref="G22:H22"/>
    <mergeCell ref="G26:H26"/>
    <mergeCell ref="C16:D16"/>
    <mergeCell ref="D18:F18"/>
    <mergeCell ref="D17:F17"/>
    <mergeCell ref="D21:F21"/>
    <mergeCell ref="G20:H20"/>
    <mergeCell ref="D26:F26"/>
    <mergeCell ref="D23:F23"/>
    <mergeCell ref="G24:H24"/>
    <mergeCell ref="D25:F25"/>
    <mergeCell ref="D19:F19"/>
    <mergeCell ref="G19:H19"/>
    <mergeCell ref="D51:F51"/>
    <mergeCell ref="D3:F3"/>
    <mergeCell ref="D4:F4"/>
    <mergeCell ref="D5:F5"/>
    <mergeCell ref="D6:F6"/>
    <mergeCell ref="D7:F7"/>
    <mergeCell ref="D8:F8"/>
    <mergeCell ref="D9:F9"/>
    <mergeCell ref="D10:F10"/>
    <mergeCell ref="C47:D47"/>
    <mergeCell ref="D40:F40"/>
    <mergeCell ref="D36:F36"/>
    <mergeCell ref="D20:F20"/>
    <mergeCell ref="D35:F35"/>
    <mergeCell ref="D31:F31"/>
    <mergeCell ref="D34:F34"/>
    <mergeCell ref="D39:F39"/>
    <mergeCell ref="G18:H18"/>
    <mergeCell ref="G14:H14"/>
    <mergeCell ref="D12:F12"/>
    <mergeCell ref="G12:H12"/>
    <mergeCell ref="G13:H13"/>
    <mergeCell ref="G3:H3"/>
    <mergeCell ref="G4:H4"/>
    <mergeCell ref="G5:H5"/>
    <mergeCell ref="G6:H6"/>
    <mergeCell ref="G7:H7"/>
    <mergeCell ref="D13:F13"/>
    <mergeCell ref="G10:H10"/>
    <mergeCell ref="G11:H11"/>
    <mergeCell ref="G8:H8"/>
    <mergeCell ref="D11:F11"/>
    <mergeCell ref="C2:D2"/>
    <mergeCell ref="G9:H9"/>
  </mergeCells>
  <phoneticPr fontId="13" type="noConversion"/>
  <pageMargins left="0.7" right="0.7" top="0.75" bottom="0.75" header="0.3" footer="0.3"/>
  <pageSetup paperSize="9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Цени</vt:lpstr>
      <vt:lpstr>Описание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Илия Марков</dc:creator>
  <cp:lastModifiedBy>User1</cp:lastModifiedBy>
  <cp:lastPrinted>2015-01-15T09:40:05Z</cp:lastPrinted>
  <dcterms:created xsi:type="dcterms:W3CDTF">2008-07-10T10:24:20Z</dcterms:created>
  <dcterms:modified xsi:type="dcterms:W3CDTF">2015-02-06T09:43:01Z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-1299832663</vt:i4>
  </property>
  <property fmtid="{D5CDD505-2E9C-101B-9397-08002B2CF9AE}" pid="3" name="_EmailSubject">
    <vt:lpwstr>cenova lista Vris</vt:lpwstr>
  </property>
  <property fmtid="{D5CDD505-2E9C-101B-9397-08002B2CF9AE}" pid="4" name="_AuthorEmail">
    <vt:lpwstr>office@simexbg.eu</vt:lpwstr>
  </property>
  <property fmtid="{D5CDD505-2E9C-101B-9397-08002B2CF9AE}" pid="5" name="_AuthorEmailDisplayName">
    <vt:lpwstr>Simex Ltd.</vt:lpwstr>
  </property>
  <property fmtid="{D5CDD505-2E9C-101B-9397-08002B2CF9AE}" pid="6" name="_ReviewingToolsShownOnce">
    <vt:lpwstr/>
  </property>
</Properties>
</file>